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641" i="1" l="1"/>
  <c r="J641" i="1"/>
  <c r="F641" i="1"/>
  <c r="N640" i="1"/>
  <c r="J640" i="1"/>
  <c r="F640" i="1"/>
  <c r="N639" i="1"/>
  <c r="J639" i="1"/>
  <c r="F639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O628" i="1"/>
  <c r="N628" i="1"/>
  <c r="M628" i="1"/>
  <c r="L628" i="1"/>
  <c r="L641" i="1" s="1"/>
  <c r="K628" i="1"/>
  <c r="J628" i="1"/>
  <c r="I628" i="1"/>
  <c r="H628" i="1"/>
  <c r="H641" i="1" s="1"/>
  <c r="G628" i="1"/>
  <c r="F628" i="1"/>
  <c r="E628" i="1"/>
  <c r="D628" i="1"/>
  <c r="D641" i="1" s="1"/>
  <c r="C628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N609" i="1"/>
  <c r="J609" i="1"/>
  <c r="F609" i="1"/>
  <c r="N608" i="1"/>
  <c r="J608" i="1"/>
  <c r="F608" i="1"/>
  <c r="N607" i="1"/>
  <c r="J607" i="1"/>
  <c r="F607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O588" i="1"/>
  <c r="O609" i="1" s="1"/>
  <c r="N588" i="1"/>
  <c r="M588" i="1"/>
  <c r="M609" i="1" s="1"/>
  <c r="L588" i="1"/>
  <c r="L609" i="1" s="1"/>
  <c r="K588" i="1"/>
  <c r="K609" i="1" s="1"/>
  <c r="J588" i="1"/>
  <c r="I588" i="1"/>
  <c r="I609" i="1" s="1"/>
  <c r="H588" i="1"/>
  <c r="H609" i="1" s="1"/>
  <c r="G588" i="1"/>
  <c r="G609" i="1" s="1"/>
  <c r="F588" i="1"/>
  <c r="E588" i="1"/>
  <c r="E609" i="1" s="1"/>
  <c r="D588" i="1"/>
  <c r="D609" i="1" s="1"/>
  <c r="C588" i="1"/>
  <c r="M577" i="1"/>
  <c r="I577" i="1"/>
  <c r="E577" i="1"/>
  <c r="M576" i="1"/>
  <c r="I576" i="1"/>
  <c r="E576" i="1"/>
  <c r="M575" i="1"/>
  <c r="I575" i="1"/>
  <c r="E575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O564" i="1"/>
  <c r="O577" i="1" s="1"/>
  <c r="N564" i="1"/>
  <c r="M564" i="1"/>
  <c r="L564" i="1"/>
  <c r="K564" i="1"/>
  <c r="K577" i="1" s="1"/>
  <c r="J564" i="1"/>
  <c r="I564" i="1"/>
  <c r="H564" i="1"/>
  <c r="G564" i="1"/>
  <c r="G577" i="1" s="1"/>
  <c r="F564" i="1"/>
  <c r="E564" i="1"/>
  <c r="D564" i="1"/>
  <c r="C564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I545" i="1"/>
  <c r="M544" i="1"/>
  <c r="E544" i="1"/>
  <c r="I543" i="1"/>
  <c r="O542" i="1"/>
  <c r="N542" i="1"/>
  <c r="M542" i="1"/>
  <c r="L542" i="1"/>
  <c r="K542" i="1"/>
  <c r="J542" i="1"/>
  <c r="I542" i="1"/>
  <c r="H542" i="1"/>
  <c r="G542" i="1"/>
  <c r="F542" i="1"/>
  <c r="E542" i="1"/>
  <c r="C542" i="1"/>
  <c r="D540" i="1"/>
  <c r="D542" i="1" s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O523" i="1"/>
  <c r="N523" i="1"/>
  <c r="M523" i="1"/>
  <c r="M545" i="1" s="1"/>
  <c r="L523" i="1"/>
  <c r="K523" i="1"/>
  <c r="J523" i="1"/>
  <c r="I523" i="1"/>
  <c r="I544" i="1" s="1"/>
  <c r="H523" i="1"/>
  <c r="G523" i="1"/>
  <c r="F523" i="1"/>
  <c r="E523" i="1"/>
  <c r="E545" i="1" s="1"/>
  <c r="D523" i="1"/>
  <c r="C523" i="1"/>
  <c r="L512" i="1"/>
  <c r="D512" i="1"/>
  <c r="H511" i="1"/>
  <c r="N510" i="1"/>
  <c r="J510" i="1"/>
  <c r="F510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O499" i="1"/>
  <c r="N499" i="1"/>
  <c r="M499" i="1"/>
  <c r="L499" i="1"/>
  <c r="L511" i="1" s="1"/>
  <c r="K499" i="1"/>
  <c r="J499" i="1"/>
  <c r="I499" i="1"/>
  <c r="H499" i="1"/>
  <c r="H512" i="1" s="1"/>
  <c r="G499" i="1"/>
  <c r="F499" i="1"/>
  <c r="E499" i="1"/>
  <c r="D499" i="1"/>
  <c r="D511" i="1" s="1"/>
  <c r="C499" i="1"/>
  <c r="O490" i="1"/>
  <c r="N490" i="1"/>
  <c r="N512" i="1" s="1"/>
  <c r="M490" i="1"/>
  <c r="L490" i="1"/>
  <c r="K490" i="1"/>
  <c r="J490" i="1"/>
  <c r="J512" i="1" s="1"/>
  <c r="I490" i="1"/>
  <c r="H490" i="1"/>
  <c r="G490" i="1"/>
  <c r="F490" i="1"/>
  <c r="F512" i="1" s="1"/>
  <c r="E490" i="1"/>
  <c r="D490" i="1"/>
  <c r="C490" i="1"/>
  <c r="N478" i="1"/>
  <c r="J478" i="1"/>
  <c r="F478" i="1"/>
  <c r="N477" i="1"/>
  <c r="J477" i="1"/>
  <c r="F477" i="1"/>
  <c r="N476" i="1"/>
  <c r="J476" i="1"/>
  <c r="F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O465" i="1"/>
  <c r="N465" i="1"/>
  <c r="M465" i="1"/>
  <c r="L465" i="1"/>
  <c r="L478" i="1" s="1"/>
  <c r="K465" i="1"/>
  <c r="J465" i="1"/>
  <c r="I465" i="1"/>
  <c r="H465" i="1"/>
  <c r="H478" i="1" s="1"/>
  <c r="G465" i="1"/>
  <c r="F465" i="1"/>
  <c r="E465" i="1"/>
  <c r="D465" i="1"/>
  <c r="D478" i="1" s="1"/>
  <c r="C465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O433" i="1"/>
  <c r="N433" i="1"/>
  <c r="N446" i="1" s="1"/>
  <c r="M433" i="1"/>
  <c r="L433" i="1"/>
  <c r="L444" i="1" s="1"/>
  <c r="K433" i="1"/>
  <c r="J433" i="1"/>
  <c r="J446" i="1" s="1"/>
  <c r="I433" i="1"/>
  <c r="H433" i="1"/>
  <c r="H445" i="1" s="1"/>
  <c r="G433" i="1"/>
  <c r="F433" i="1"/>
  <c r="F446" i="1" s="1"/>
  <c r="E433" i="1"/>
  <c r="D433" i="1"/>
  <c r="D445" i="1" s="1"/>
  <c r="C433" i="1"/>
  <c r="O425" i="1"/>
  <c r="N425" i="1"/>
  <c r="M425" i="1"/>
  <c r="L425" i="1"/>
  <c r="L446" i="1" s="1"/>
  <c r="K425" i="1"/>
  <c r="J425" i="1"/>
  <c r="I425" i="1"/>
  <c r="I446" i="1" s="1"/>
  <c r="H425" i="1"/>
  <c r="H446" i="1" s="1"/>
  <c r="G425" i="1"/>
  <c r="G446" i="1" s="1"/>
  <c r="F425" i="1"/>
  <c r="E425" i="1"/>
  <c r="E446" i="1" s="1"/>
  <c r="D425" i="1"/>
  <c r="D446" i="1" s="1"/>
  <c r="C425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O402" i="1"/>
  <c r="N402" i="1"/>
  <c r="N415" i="1" s="1"/>
  <c r="M402" i="1"/>
  <c r="L402" i="1"/>
  <c r="L415" i="1" s="1"/>
  <c r="K402" i="1"/>
  <c r="J402" i="1"/>
  <c r="J415" i="1" s="1"/>
  <c r="I402" i="1"/>
  <c r="H402" i="1"/>
  <c r="H415" i="1" s="1"/>
  <c r="G402" i="1"/>
  <c r="F402" i="1"/>
  <c r="F415" i="1" s="1"/>
  <c r="E402" i="1"/>
  <c r="D402" i="1"/>
  <c r="D415" i="1" s="1"/>
  <c r="C402" i="1"/>
  <c r="O394" i="1"/>
  <c r="O415" i="1" s="1"/>
  <c r="N394" i="1"/>
  <c r="M394" i="1"/>
  <c r="M415" i="1" s="1"/>
  <c r="L394" i="1"/>
  <c r="K394" i="1"/>
  <c r="K415" i="1" s="1"/>
  <c r="J394" i="1"/>
  <c r="I394" i="1"/>
  <c r="I415" i="1" s="1"/>
  <c r="H394" i="1"/>
  <c r="G394" i="1"/>
  <c r="G415" i="1" s="1"/>
  <c r="F394" i="1"/>
  <c r="E394" i="1"/>
  <c r="E415" i="1" s="1"/>
  <c r="D394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O370" i="1"/>
  <c r="O383" i="1" s="1"/>
  <c r="N370" i="1"/>
  <c r="M370" i="1"/>
  <c r="M383" i="1" s="1"/>
  <c r="L370" i="1"/>
  <c r="K370" i="1"/>
  <c r="K383" i="1" s="1"/>
  <c r="J370" i="1"/>
  <c r="I370" i="1"/>
  <c r="I383" i="1" s="1"/>
  <c r="H370" i="1"/>
  <c r="G370" i="1"/>
  <c r="G383" i="1" s="1"/>
  <c r="F370" i="1"/>
  <c r="E370" i="1"/>
  <c r="E383" i="1" s="1"/>
  <c r="D370" i="1"/>
  <c r="C370" i="1"/>
  <c r="O363" i="1"/>
  <c r="N363" i="1"/>
  <c r="N383" i="1" s="1"/>
  <c r="M363" i="1"/>
  <c r="L363" i="1"/>
  <c r="L383" i="1" s="1"/>
  <c r="K363" i="1"/>
  <c r="J363" i="1"/>
  <c r="J383" i="1" s="1"/>
  <c r="I363" i="1"/>
  <c r="H363" i="1"/>
  <c r="H383" i="1" s="1"/>
  <c r="G363" i="1"/>
  <c r="F363" i="1"/>
  <c r="F383" i="1" s="1"/>
  <c r="E363" i="1"/>
  <c r="D363" i="1"/>
  <c r="D383" i="1" s="1"/>
  <c r="C363" i="1"/>
  <c r="O348" i="1"/>
  <c r="N348" i="1"/>
  <c r="M348" i="1"/>
  <c r="L348" i="1"/>
  <c r="K348" i="1"/>
  <c r="J348" i="1"/>
  <c r="I348" i="1"/>
  <c r="H348" i="1"/>
  <c r="G348" i="1"/>
  <c r="F348" i="1"/>
  <c r="E348" i="1"/>
  <c r="C348" i="1"/>
  <c r="D346" i="1"/>
  <c r="D348" i="1" s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O330" i="1"/>
  <c r="O351" i="1" s="1"/>
  <c r="N330" i="1"/>
  <c r="N351" i="1" s="1"/>
  <c r="M330" i="1"/>
  <c r="M351" i="1" s="1"/>
  <c r="L330" i="1"/>
  <c r="L351" i="1" s="1"/>
  <c r="K330" i="1"/>
  <c r="K351" i="1" s="1"/>
  <c r="J330" i="1"/>
  <c r="J351" i="1" s="1"/>
  <c r="I330" i="1"/>
  <c r="I351" i="1" s="1"/>
  <c r="H330" i="1"/>
  <c r="H351" i="1" s="1"/>
  <c r="G330" i="1"/>
  <c r="G351" i="1" s="1"/>
  <c r="F330" i="1"/>
  <c r="F351" i="1" s="1"/>
  <c r="E330" i="1"/>
  <c r="E351" i="1" s="1"/>
  <c r="D330" i="1"/>
  <c r="D351" i="1" s="1"/>
  <c r="C330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O307" i="1"/>
  <c r="N307" i="1"/>
  <c r="N320" i="1" s="1"/>
  <c r="M307" i="1"/>
  <c r="L307" i="1"/>
  <c r="L320" i="1" s="1"/>
  <c r="K307" i="1"/>
  <c r="J307" i="1"/>
  <c r="J320" i="1" s="1"/>
  <c r="I307" i="1"/>
  <c r="H307" i="1"/>
  <c r="H320" i="1" s="1"/>
  <c r="G307" i="1"/>
  <c r="F307" i="1"/>
  <c r="F320" i="1" s="1"/>
  <c r="E307" i="1"/>
  <c r="D307" i="1"/>
  <c r="D320" i="1" s="1"/>
  <c r="C307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O267" i="1"/>
  <c r="N267" i="1"/>
  <c r="N288" i="1" s="1"/>
  <c r="M267" i="1"/>
  <c r="L267" i="1"/>
  <c r="L288" i="1" s="1"/>
  <c r="K267" i="1"/>
  <c r="J267" i="1"/>
  <c r="J288" i="1" s="1"/>
  <c r="I267" i="1"/>
  <c r="H267" i="1"/>
  <c r="H288" i="1" s="1"/>
  <c r="G267" i="1"/>
  <c r="F267" i="1"/>
  <c r="F288" i="1" s="1"/>
  <c r="E267" i="1"/>
  <c r="D267" i="1"/>
  <c r="D288" i="1" s="1"/>
  <c r="C267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O243" i="1"/>
  <c r="O256" i="1" s="1"/>
  <c r="N243" i="1"/>
  <c r="M243" i="1"/>
  <c r="M256" i="1" s="1"/>
  <c r="L243" i="1"/>
  <c r="K243" i="1"/>
  <c r="K256" i="1" s="1"/>
  <c r="J243" i="1"/>
  <c r="I243" i="1"/>
  <c r="I256" i="1" s="1"/>
  <c r="H243" i="1"/>
  <c r="G243" i="1"/>
  <c r="G256" i="1" s="1"/>
  <c r="F243" i="1"/>
  <c r="E243" i="1"/>
  <c r="E256" i="1" s="1"/>
  <c r="D243" i="1"/>
  <c r="C243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O222" i="1"/>
  <c r="K222" i="1"/>
  <c r="G222" i="1"/>
  <c r="O221" i="1"/>
  <c r="O224" i="1" s="1"/>
  <c r="N221" i="1"/>
  <c r="M221" i="1"/>
  <c r="L221" i="1"/>
  <c r="K221" i="1"/>
  <c r="K224" i="1" s="1"/>
  <c r="J221" i="1"/>
  <c r="I221" i="1"/>
  <c r="H221" i="1"/>
  <c r="G221" i="1"/>
  <c r="G224" i="1" s="1"/>
  <c r="F221" i="1"/>
  <c r="E221" i="1"/>
  <c r="C221" i="1"/>
  <c r="D219" i="1"/>
  <c r="D221" i="1" s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02" i="1"/>
  <c r="N202" i="1"/>
  <c r="N224" i="1" s="1"/>
  <c r="M202" i="1"/>
  <c r="M224" i="1" s="1"/>
  <c r="L202" i="1"/>
  <c r="L224" i="1" s="1"/>
  <c r="K202" i="1"/>
  <c r="J202" i="1"/>
  <c r="J224" i="1" s="1"/>
  <c r="I202" i="1"/>
  <c r="I224" i="1" s="1"/>
  <c r="H202" i="1"/>
  <c r="H224" i="1" s="1"/>
  <c r="G202" i="1"/>
  <c r="F202" i="1"/>
  <c r="F224" i="1" s="1"/>
  <c r="E202" i="1"/>
  <c r="E224" i="1" s="1"/>
  <c r="D202" i="1"/>
  <c r="D224" i="1" s="1"/>
  <c r="C202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78" i="1"/>
  <c r="O189" i="1" s="1"/>
  <c r="N178" i="1"/>
  <c r="M178" i="1"/>
  <c r="M189" i="1" s="1"/>
  <c r="L178" i="1"/>
  <c r="K178" i="1"/>
  <c r="K189" i="1" s="1"/>
  <c r="J178" i="1"/>
  <c r="I178" i="1"/>
  <c r="I189" i="1" s="1"/>
  <c r="H178" i="1"/>
  <c r="G178" i="1"/>
  <c r="G189" i="1" s="1"/>
  <c r="F178" i="1"/>
  <c r="E178" i="1"/>
  <c r="E189" i="1" s="1"/>
  <c r="D178" i="1"/>
  <c r="C178" i="1"/>
  <c r="O169" i="1"/>
  <c r="N169" i="1"/>
  <c r="N189" i="1" s="1"/>
  <c r="M169" i="1"/>
  <c r="L169" i="1"/>
  <c r="L191" i="1" s="1"/>
  <c r="K169" i="1"/>
  <c r="J169" i="1"/>
  <c r="J189" i="1" s="1"/>
  <c r="I169" i="1"/>
  <c r="H169" i="1"/>
  <c r="H191" i="1" s="1"/>
  <c r="G169" i="1"/>
  <c r="F169" i="1"/>
  <c r="F189" i="1" s="1"/>
  <c r="E169" i="1"/>
  <c r="D169" i="1"/>
  <c r="D191" i="1" s="1"/>
  <c r="C169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44" i="1"/>
  <c r="O157" i="1" s="1"/>
  <c r="N144" i="1"/>
  <c r="M144" i="1"/>
  <c r="M157" i="1" s="1"/>
  <c r="L144" i="1"/>
  <c r="K144" i="1"/>
  <c r="K157" i="1" s="1"/>
  <c r="J144" i="1"/>
  <c r="I144" i="1"/>
  <c r="I157" i="1" s="1"/>
  <c r="H144" i="1"/>
  <c r="G144" i="1"/>
  <c r="G157" i="1" s="1"/>
  <c r="F144" i="1"/>
  <c r="E144" i="1"/>
  <c r="E157" i="1" s="1"/>
  <c r="D144" i="1"/>
  <c r="C144" i="1"/>
  <c r="O135" i="1"/>
  <c r="N135" i="1"/>
  <c r="N157" i="1" s="1"/>
  <c r="M135" i="1"/>
  <c r="L135" i="1"/>
  <c r="L157" i="1" s="1"/>
  <c r="K135" i="1"/>
  <c r="J135" i="1"/>
  <c r="J157" i="1" s="1"/>
  <c r="I135" i="1"/>
  <c r="H135" i="1"/>
  <c r="H157" i="1" s="1"/>
  <c r="G135" i="1"/>
  <c r="F135" i="1"/>
  <c r="F157" i="1" s="1"/>
  <c r="E135" i="1"/>
  <c r="D135" i="1"/>
  <c r="D157" i="1" s="1"/>
  <c r="C135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81" i="1"/>
  <c r="O94" i="1" s="1"/>
  <c r="N81" i="1"/>
  <c r="M81" i="1"/>
  <c r="M94" i="1" s="1"/>
  <c r="L81" i="1"/>
  <c r="K81" i="1"/>
  <c r="K94" i="1" s="1"/>
  <c r="J81" i="1"/>
  <c r="I81" i="1"/>
  <c r="I94" i="1" s="1"/>
  <c r="H81" i="1"/>
  <c r="G81" i="1"/>
  <c r="G94" i="1" s="1"/>
  <c r="F81" i="1"/>
  <c r="E81" i="1"/>
  <c r="E94" i="1" s="1"/>
  <c r="D81" i="1"/>
  <c r="C81" i="1"/>
  <c r="O73" i="1"/>
  <c r="N73" i="1"/>
  <c r="M73" i="1"/>
  <c r="L73" i="1"/>
  <c r="K73" i="1"/>
  <c r="J73" i="1"/>
  <c r="I73" i="1"/>
  <c r="H73" i="1"/>
  <c r="G73" i="1"/>
  <c r="F73" i="1"/>
  <c r="E73" i="1"/>
  <c r="D73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49" i="1"/>
  <c r="N49" i="1"/>
  <c r="N62" i="1" s="1"/>
  <c r="M49" i="1"/>
  <c r="L49" i="1"/>
  <c r="L62" i="1" s="1"/>
  <c r="K49" i="1"/>
  <c r="J49" i="1"/>
  <c r="I49" i="1"/>
  <c r="H49" i="1"/>
  <c r="H62" i="1" s="1"/>
  <c r="G49" i="1"/>
  <c r="F49" i="1"/>
  <c r="E49" i="1"/>
  <c r="D49" i="1"/>
  <c r="D62" i="1" s="1"/>
  <c r="C49" i="1"/>
  <c r="O42" i="1"/>
  <c r="N42" i="1"/>
  <c r="M42" i="1"/>
  <c r="L42" i="1"/>
  <c r="K42" i="1"/>
  <c r="J42" i="1"/>
  <c r="J62" i="1" s="1"/>
  <c r="I42" i="1"/>
  <c r="H42" i="1"/>
  <c r="G42" i="1"/>
  <c r="F42" i="1"/>
  <c r="F62" i="1" s="1"/>
  <c r="E42" i="1"/>
  <c r="D42" i="1"/>
  <c r="C42" i="1"/>
  <c r="O27" i="1"/>
  <c r="N27" i="1"/>
  <c r="M27" i="1"/>
  <c r="L27" i="1"/>
  <c r="K27" i="1"/>
  <c r="J27" i="1"/>
  <c r="I27" i="1"/>
  <c r="H27" i="1"/>
  <c r="G27" i="1"/>
  <c r="F27" i="1"/>
  <c r="E27" i="1"/>
  <c r="C27" i="1"/>
  <c r="D25" i="1"/>
  <c r="D27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9" i="1"/>
  <c r="O30" i="1" s="1"/>
  <c r="N9" i="1"/>
  <c r="N30" i="1" s="1"/>
  <c r="M9" i="1"/>
  <c r="M30" i="1" s="1"/>
  <c r="L9" i="1"/>
  <c r="L30" i="1" s="1"/>
  <c r="K9" i="1"/>
  <c r="K30" i="1" s="1"/>
  <c r="J9" i="1"/>
  <c r="J30" i="1" s="1"/>
  <c r="I9" i="1"/>
  <c r="I30" i="1" s="1"/>
  <c r="H9" i="1"/>
  <c r="H30" i="1" s="1"/>
  <c r="G9" i="1"/>
  <c r="G30" i="1" s="1"/>
  <c r="F9" i="1"/>
  <c r="F30" i="1" s="1"/>
  <c r="E9" i="1"/>
  <c r="E30" i="1" s="1"/>
  <c r="D9" i="1"/>
  <c r="D30" i="1" s="1"/>
  <c r="C9" i="1"/>
  <c r="E349" i="1" l="1"/>
  <c r="G349" i="1"/>
  <c r="I349" i="1"/>
  <c r="K349" i="1"/>
  <c r="M349" i="1"/>
  <c r="O349" i="1"/>
  <c r="E350" i="1"/>
  <c r="G350" i="1"/>
  <c r="I350" i="1"/>
  <c r="K350" i="1"/>
  <c r="M350" i="1"/>
  <c r="O350" i="1"/>
  <c r="E381" i="1"/>
  <c r="G381" i="1"/>
  <c r="I381" i="1"/>
  <c r="K381" i="1"/>
  <c r="M381" i="1"/>
  <c r="O381" i="1"/>
  <c r="E382" i="1"/>
  <c r="G382" i="1"/>
  <c r="I382" i="1"/>
  <c r="K382" i="1"/>
  <c r="M382" i="1"/>
  <c r="O382" i="1"/>
  <c r="D413" i="1"/>
  <c r="F413" i="1"/>
  <c r="H413" i="1"/>
  <c r="J413" i="1"/>
  <c r="L413" i="1"/>
  <c r="N413" i="1"/>
  <c r="D414" i="1"/>
  <c r="F414" i="1"/>
  <c r="H414" i="1"/>
  <c r="J414" i="1"/>
  <c r="L414" i="1"/>
  <c r="N414" i="1"/>
  <c r="K446" i="1"/>
  <c r="K445" i="1"/>
  <c r="M446" i="1"/>
  <c r="M445" i="1"/>
  <c r="O446" i="1"/>
  <c r="O445" i="1"/>
  <c r="D444" i="1"/>
  <c r="F444" i="1"/>
  <c r="H444" i="1"/>
  <c r="J444" i="1"/>
  <c r="N444" i="1"/>
  <c r="F445" i="1"/>
  <c r="J445" i="1"/>
  <c r="N445" i="1"/>
  <c r="D349" i="1"/>
  <c r="F349" i="1"/>
  <c r="H349" i="1"/>
  <c r="J349" i="1"/>
  <c r="L349" i="1"/>
  <c r="N349" i="1"/>
  <c r="D350" i="1"/>
  <c r="F350" i="1"/>
  <c r="H350" i="1"/>
  <c r="J350" i="1"/>
  <c r="L350" i="1"/>
  <c r="N350" i="1"/>
  <c r="D381" i="1"/>
  <c r="F381" i="1"/>
  <c r="H381" i="1"/>
  <c r="J381" i="1"/>
  <c r="L381" i="1"/>
  <c r="N381" i="1"/>
  <c r="D382" i="1"/>
  <c r="F382" i="1"/>
  <c r="H382" i="1"/>
  <c r="J382" i="1"/>
  <c r="L382" i="1"/>
  <c r="N382" i="1"/>
  <c r="E413" i="1"/>
  <c r="G413" i="1"/>
  <c r="I413" i="1"/>
  <c r="K413" i="1"/>
  <c r="M413" i="1"/>
  <c r="O413" i="1"/>
  <c r="E414" i="1"/>
  <c r="G414" i="1"/>
  <c r="I414" i="1"/>
  <c r="K414" i="1"/>
  <c r="M414" i="1"/>
  <c r="O414" i="1"/>
  <c r="E444" i="1"/>
  <c r="G444" i="1"/>
  <c r="I444" i="1"/>
  <c r="K444" i="1"/>
  <c r="M444" i="1"/>
  <c r="O444" i="1"/>
  <c r="E445" i="1"/>
  <c r="G445" i="1"/>
  <c r="I445" i="1"/>
  <c r="L445" i="1"/>
  <c r="E478" i="1"/>
  <c r="E477" i="1"/>
  <c r="E476" i="1"/>
  <c r="G478" i="1"/>
  <c r="G477" i="1"/>
  <c r="G476" i="1"/>
  <c r="I478" i="1"/>
  <c r="I477" i="1"/>
  <c r="I476" i="1"/>
  <c r="K478" i="1"/>
  <c r="K477" i="1"/>
  <c r="K476" i="1"/>
  <c r="M478" i="1"/>
  <c r="M477" i="1"/>
  <c r="M476" i="1"/>
  <c r="O478" i="1"/>
  <c r="O477" i="1"/>
  <c r="O476" i="1"/>
  <c r="D476" i="1"/>
  <c r="H476" i="1"/>
  <c r="L476" i="1"/>
  <c r="D477" i="1"/>
  <c r="H477" i="1"/>
  <c r="L477" i="1"/>
  <c r="E512" i="1"/>
  <c r="E511" i="1"/>
  <c r="E510" i="1"/>
  <c r="G512" i="1"/>
  <c r="G511" i="1"/>
  <c r="G510" i="1"/>
  <c r="I512" i="1"/>
  <c r="I511" i="1"/>
  <c r="I510" i="1"/>
  <c r="K512" i="1"/>
  <c r="K511" i="1"/>
  <c r="K510" i="1"/>
  <c r="M512" i="1"/>
  <c r="M511" i="1"/>
  <c r="M510" i="1"/>
  <c r="O512" i="1"/>
  <c r="O511" i="1"/>
  <c r="O510" i="1"/>
  <c r="D510" i="1"/>
  <c r="H510" i="1"/>
  <c r="L510" i="1"/>
  <c r="G545" i="1"/>
  <c r="G544" i="1"/>
  <c r="G543" i="1"/>
  <c r="K545" i="1"/>
  <c r="K544" i="1"/>
  <c r="K543" i="1"/>
  <c r="O545" i="1"/>
  <c r="O544" i="1"/>
  <c r="O543" i="1"/>
  <c r="E543" i="1"/>
  <c r="M543" i="1"/>
  <c r="F511" i="1"/>
  <c r="J511" i="1"/>
  <c r="N511" i="1"/>
  <c r="D545" i="1"/>
  <c r="F545" i="1"/>
  <c r="H545" i="1"/>
  <c r="J545" i="1"/>
  <c r="L545" i="1"/>
  <c r="N545" i="1"/>
  <c r="D577" i="1"/>
  <c r="D576" i="1"/>
  <c r="D575" i="1"/>
  <c r="F577" i="1"/>
  <c r="F576" i="1"/>
  <c r="F575" i="1"/>
  <c r="H577" i="1"/>
  <c r="H576" i="1"/>
  <c r="H575" i="1"/>
  <c r="J577" i="1"/>
  <c r="J576" i="1"/>
  <c r="J575" i="1"/>
  <c r="L577" i="1"/>
  <c r="L576" i="1"/>
  <c r="L575" i="1"/>
  <c r="N577" i="1"/>
  <c r="N576" i="1"/>
  <c r="N575" i="1"/>
  <c r="G575" i="1"/>
  <c r="K575" i="1"/>
  <c r="O575" i="1"/>
  <c r="G576" i="1"/>
  <c r="K576" i="1"/>
  <c r="O576" i="1"/>
  <c r="D607" i="1"/>
  <c r="H607" i="1"/>
  <c r="L607" i="1"/>
  <c r="D608" i="1"/>
  <c r="H608" i="1"/>
  <c r="L608" i="1"/>
  <c r="E641" i="1"/>
  <c r="E640" i="1"/>
  <c r="E639" i="1"/>
  <c r="G641" i="1"/>
  <c r="G640" i="1"/>
  <c r="G639" i="1"/>
  <c r="I641" i="1"/>
  <c r="I640" i="1"/>
  <c r="I639" i="1"/>
  <c r="K641" i="1"/>
  <c r="K640" i="1"/>
  <c r="K639" i="1"/>
  <c r="M641" i="1"/>
  <c r="M640" i="1"/>
  <c r="M639" i="1"/>
  <c r="O641" i="1"/>
  <c r="O640" i="1"/>
  <c r="O639" i="1"/>
  <c r="D639" i="1"/>
  <c r="H639" i="1"/>
  <c r="L639" i="1"/>
  <c r="D640" i="1"/>
  <c r="H640" i="1"/>
  <c r="L640" i="1"/>
  <c r="D543" i="1"/>
  <c r="F543" i="1"/>
  <c r="H543" i="1"/>
  <c r="J543" i="1"/>
  <c r="L543" i="1"/>
  <c r="N543" i="1"/>
  <c r="D544" i="1"/>
  <c r="F544" i="1"/>
  <c r="H544" i="1"/>
  <c r="J544" i="1"/>
  <c r="L544" i="1"/>
  <c r="N544" i="1"/>
  <c r="E607" i="1"/>
  <c r="G607" i="1"/>
  <c r="I607" i="1"/>
  <c r="K607" i="1"/>
  <c r="M607" i="1"/>
  <c r="O607" i="1"/>
  <c r="E608" i="1"/>
  <c r="G608" i="1"/>
  <c r="I608" i="1"/>
  <c r="K608" i="1"/>
  <c r="M608" i="1"/>
  <c r="O608" i="1"/>
  <c r="E28" i="1"/>
  <c r="G28" i="1"/>
  <c r="I28" i="1"/>
  <c r="K28" i="1"/>
  <c r="M28" i="1"/>
  <c r="O28" i="1"/>
  <c r="E29" i="1"/>
  <c r="G29" i="1"/>
  <c r="I29" i="1"/>
  <c r="K29" i="1"/>
  <c r="M29" i="1"/>
  <c r="O29" i="1"/>
  <c r="F60" i="1"/>
  <c r="J60" i="1"/>
  <c r="N60" i="1"/>
  <c r="F61" i="1"/>
  <c r="J61" i="1"/>
  <c r="N61" i="1"/>
  <c r="E92" i="1"/>
  <c r="I92" i="1"/>
  <c r="M92" i="1"/>
  <c r="E93" i="1"/>
  <c r="I93" i="1"/>
  <c r="M93" i="1"/>
  <c r="D28" i="1"/>
  <c r="F28" i="1"/>
  <c r="H28" i="1"/>
  <c r="J28" i="1"/>
  <c r="L28" i="1"/>
  <c r="N28" i="1"/>
  <c r="D29" i="1"/>
  <c r="F29" i="1"/>
  <c r="H29" i="1"/>
  <c r="J29" i="1"/>
  <c r="L29" i="1"/>
  <c r="N29" i="1"/>
  <c r="E62" i="1"/>
  <c r="E61" i="1"/>
  <c r="E60" i="1"/>
  <c r="G62" i="1"/>
  <c r="G61" i="1"/>
  <c r="G60" i="1"/>
  <c r="I62" i="1"/>
  <c r="I61" i="1"/>
  <c r="I60" i="1"/>
  <c r="K62" i="1"/>
  <c r="K61" i="1"/>
  <c r="K60" i="1"/>
  <c r="M62" i="1"/>
  <c r="M61" i="1"/>
  <c r="M60" i="1"/>
  <c r="O62" i="1"/>
  <c r="O61" i="1"/>
  <c r="O60" i="1"/>
  <c r="D60" i="1"/>
  <c r="H60" i="1"/>
  <c r="L60" i="1"/>
  <c r="D61" i="1"/>
  <c r="H61" i="1"/>
  <c r="L61" i="1"/>
  <c r="D94" i="1"/>
  <c r="D93" i="1"/>
  <c r="D92" i="1"/>
  <c r="F94" i="1"/>
  <c r="F93" i="1"/>
  <c r="F92" i="1"/>
  <c r="H94" i="1"/>
  <c r="H93" i="1"/>
  <c r="H92" i="1"/>
  <c r="J94" i="1"/>
  <c r="J93" i="1"/>
  <c r="J92" i="1"/>
  <c r="L94" i="1"/>
  <c r="L93" i="1"/>
  <c r="L92" i="1"/>
  <c r="N94" i="1"/>
  <c r="N93" i="1"/>
  <c r="N92" i="1"/>
  <c r="G92" i="1"/>
  <c r="K92" i="1"/>
  <c r="O92" i="1"/>
  <c r="G93" i="1"/>
  <c r="K93" i="1"/>
  <c r="O93" i="1"/>
  <c r="D125" i="1"/>
  <c r="D124" i="1"/>
  <c r="D123" i="1"/>
  <c r="F125" i="1"/>
  <c r="F124" i="1"/>
  <c r="F123" i="1"/>
  <c r="H125" i="1"/>
  <c r="H124" i="1"/>
  <c r="H123" i="1"/>
  <c r="J125" i="1"/>
  <c r="J124" i="1"/>
  <c r="J123" i="1"/>
  <c r="L125" i="1"/>
  <c r="L124" i="1"/>
  <c r="L123" i="1"/>
  <c r="N125" i="1"/>
  <c r="N124" i="1"/>
  <c r="N123" i="1"/>
  <c r="E125" i="1"/>
  <c r="E124" i="1"/>
  <c r="E123" i="1"/>
  <c r="G125" i="1"/>
  <c r="G124" i="1"/>
  <c r="G123" i="1"/>
  <c r="I125" i="1"/>
  <c r="I124" i="1"/>
  <c r="I123" i="1"/>
  <c r="K125" i="1"/>
  <c r="K124" i="1"/>
  <c r="K123" i="1"/>
  <c r="M125" i="1"/>
  <c r="M124" i="1"/>
  <c r="M123" i="1"/>
  <c r="O125" i="1"/>
  <c r="O124" i="1"/>
  <c r="O123" i="1"/>
  <c r="E155" i="1"/>
  <c r="G155" i="1"/>
  <c r="I155" i="1"/>
  <c r="K155" i="1"/>
  <c r="M155" i="1"/>
  <c r="O155" i="1"/>
  <c r="E156" i="1"/>
  <c r="G156" i="1"/>
  <c r="I156" i="1"/>
  <c r="K156" i="1"/>
  <c r="M156" i="1"/>
  <c r="O156" i="1"/>
  <c r="F190" i="1"/>
  <c r="J190" i="1"/>
  <c r="N190" i="1"/>
  <c r="F191" i="1"/>
  <c r="J191" i="1"/>
  <c r="N191" i="1"/>
  <c r="G223" i="1"/>
  <c r="K223" i="1"/>
  <c r="O223" i="1"/>
  <c r="D256" i="1"/>
  <c r="D255" i="1"/>
  <c r="D254" i="1"/>
  <c r="F256" i="1"/>
  <c r="F255" i="1"/>
  <c r="F254" i="1"/>
  <c r="H256" i="1"/>
  <c r="H255" i="1"/>
  <c r="H254" i="1"/>
  <c r="J256" i="1"/>
  <c r="J255" i="1"/>
  <c r="J254" i="1"/>
  <c r="L256" i="1"/>
  <c r="L255" i="1"/>
  <c r="L254" i="1"/>
  <c r="N256" i="1"/>
  <c r="N255" i="1"/>
  <c r="N254" i="1"/>
  <c r="G254" i="1"/>
  <c r="K254" i="1"/>
  <c r="O254" i="1"/>
  <c r="G255" i="1"/>
  <c r="K255" i="1"/>
  <c r="O255" i="1"/>
  <c r="D286" i="1"/>
  <c r="H286" i="1"/>
  <c r="L286" i="1"/>
  <c r="D287" i="1"/>
  <c r="H287" i="1"/>
  <c r="L287" i="1"/>
  <c r="E320" i="1"/>
  <c r="E319" i="1"/>
  <c r="E318" i="1"/>
  <c r="G320" i="1"/>
  <c r="G319" i="1"/>
  <c r="G318" i="1"/>
  <c r="I320" i="1"/>
  <c r="I319" i="1"/>
  <c r="I318" i="1"/>
  <c r="K320" i="1"/>
  <c r="K319" i="1"/>
  <c r="K318" i="1"/>
  <c r="M320" i="1"/>
  <c r="M319" i="1"/>
  <c r="M318" i="1"/>
  <c r="O320" i="1"/>
  <c r="O319" i="1"/>
  <c r="O318" i="1"/>
  <c r="D318" i="1"/>
  <c r="H318" i="1"/>
  <c r="L318" i="1"/>
  <c r="D319" i="1"/>
  <c r="H319" i="1"/>
  <c r="L319" i="1"/>
  <c r="D155" i="1"/>
  <c r="F155" i="1"/>
  <c r="H155" i="1"/>
  <c r="J155" i="1"/>
  <c r="L155" i="1"/>
  <c r="N155" i="1"/>
  <c r="D156" i="1"/>
  <c r="F156" i="1"/>
  <c r="H156" i="1"/>
  <c r="J156" i="1"/>
  <c r="L156" i="1"/>
  <c r="N156" i="1"/>
  <c r="E191" i="1"/>
  <c r="E190" i="1"/>
  <c r="G191" i="1"/>
  <c r="G190" i="1"/>
  <c r="I191" i="1"/>
  <c r="I190" i="1"/>
  <c r="K191" i="1"/>
  <c r="K190" i="1"/>
  <c r="M191" i="1"/>
  <c r="M190" i="1"/>
  <c r="O191" i="1"/>
  <c r="O190" i="1"/>
  <c r="D189" i="1"/>
  <c r="H189" i="1"/>
  <c r="L189" i="1"/>
  <c r="D190" i="1"/>
  <c r="H190" i="1"/>
  <c r="L190" i="1"/>
  <c r="E222" i="1"/>
  <c r="I222" i="1"/>
  <c r="M222" i="1"/>
  <c r="E223" i="1"/>
  <c r="I223" i="1"/>
  <c r="M223" i="1"/>
  <c r="E254" i="1"/>
  <c r="I254" i="1"/>
  <c r="M254" i="1"/>
  <c r="E255" i="1"/>
  <c r="I255" i="1"/>
  <c r="M255" i="1"/>
  <c r="E288" i="1"/>
  <c r="G288" i="1"/>
  <c r="I288" i="1"/>
  <c r="K288" i="1"/>
  <c r="M288" i="1"/>
  <c r="O288" i="1"/>
  <c r="F286" i="1"/>
  <c r="J286" i="1"/>
  <c r="N286" i="1"/>
  <c r="F287" i="1"/>
  <c r="J287" i="1"/>
  <c r="N287" i="1"/>
  <c r="F318" i="1"/>
  <c r="J318" i="1"/>
  <c r="N318" i="1"/>
  <c r="F319" i="1"/>
  <c r="J319" i="1"/>
  <c r="N319" i="1"/>
  <c r="D222" i="1"/>
  <c r="F222" i="1"/>
  <c r="H222" i="1"/>
  <c r="J222" i="1"/>
  <c r="L222" i="1"/>
  <c r="N222" i="1"/>
  <c r="D223" i="1"/>
  <c r="F223" i="1"/>
  <c r="H223" i="1"/>
  <c r="J223" i="1"/>
  <c r="L223" i="1"/>
  <c r="N223" i="1"/>
  <c r="E286" i="1"/>
  <c r="G286" i="1"/>
  <c r="I286" i="1"/>
  <c r="K286" i="1"/>
  <c r="M286" i="1"/>
  <c r="O286" i="1"/>
  <c r="E287" i="1"/>
  <c r="G287" i="1"/>
  <c r="I287" i="1"/>
  <c r="K287" i="1"/>
  <c r="M287" i="1"/>
  <c r="O287" i="1"/>
</calcChain>
</file>

<file path=xl/sharedStrings.xml><?xml version="1.0" encoding="utf-8"?>
<sst xmlns="http://schemas.openxmlformats.org/spreadsheetml/2006/main" count="1272" uniqueCount="272">
  <si>
    <t>Меню: 1 день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</si>
  <si>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</si>
  <si>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</si>
  <si>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</si>
  <si>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</si>
  <si>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</si>
  <si>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</si>
  <si>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</si>
  <si>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</si>
  <si>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</si>
  <si>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</si>
  <si>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</si>
  <si>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</si>
  <si>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</si>
  <si>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</si>
  <si>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</si>
  <si>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</si>
  <si>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</si>
  <si>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</si>
  <si>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</si>
  <si>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ТТК № 200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</si>
  <si>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</si>
  <si>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</si>
  <si>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</si>
  <si>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</si>
  <si>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</si>
  <si>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</si>
  <si>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</si>
  <si>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ИТОГО В ЗАВТРАК</t>
  </si>
  <si>
    <t>ОБЕД</t>
  </si>
  <si>
    <t>6.7.3скур</t>
  </si>
  <si>
    <t>Огурцы соленые</t>
  </si>
  <si>
    <t>ТТК № 204</t>
  </si>
  <si>
    <t>Суп картофельный с фрикадельками</t>
  </si>
  <si>
    <t>230/20</t>
  </si>
  <si>
    <t>ТТК №11</t>
  </si>
  <si>
    <t>Котлета рыбная (тресковых пород), соус сметанный</t>
  </si>
  <si>
    <t>414 УРЦП, Пермь 2013</t>
  </si>
  <si>
    <t>Рис отварной</t>
  </si>
  <si>
    <t>109 УРЦП, Пермь 2013</t>
  </si>
  <si>
    <t>Хлеб ржаной</t>
  </si>
  <si>
    <t>112 УРЦП, Пермь 2013</t>
  </si>
  <si>
    <t>Плоды свежие (мандарин)</t>
  </si>
  <si>
    <t>512 УРЦП, Пермь 2013</t>
  </si>
  <si>
    <t>Компот из плодов или ягод сушеных (изюм)</t>
  </si>
  <si>
    <t>ИТОГО В ОБЕД</t>
  </si>
  <si>
    <t>ТТК №9</t>
  </si>
  <si>
    <t>Тефтели мясные в соусе сметанно-томатом</t>
  </si>
  <si>
    <t>ТТК № 207</t>
  </si>
  <si>
    <t>Картофель отварной с луком</t>
  </si>
  <si>
    <t>Компот из плодов или ягод сушеных (чернослив)</t>
  </si>
  <si>
    <t xml:space="preserve">ИТОГО В УЖИН </t>
  </si>
  <si>
    <t xml:space="preserve">ПОЛДНИК </t>
  </si>
  <si>
    <t>516 УРЦП, Пермь 2013</t>
  </si>
  <si>
    <t>Кефир</t>
  </si>
  <si>
    <t>577 УРЦП, Пермь 2013</t>
  </si>
  <si>
    <t>Творожники песочные</t>
  </si>
  <si>
    <t xml:space="preserve">ИТОГО В ПОЛДНИК </t>
  </si>
  <si>
    <t xml:space="preserve">ВСЕГО ЗА 1-Й ДЕНЬ c ужином </t>
  </si>
  <si>
    <t xml:space="preserve">ВСЕГО ЗА 1-Й ДЕНЬ с полдником </t>
  </si>
  <si>
    <t>ВСЕГО ЗА 1-Й ДЕНЬ</t>
  </si>
  <si>
    <t>5-11класс</t>
  </si>
  <si>
    <t>Меню: 2 день</t>
  </si>
  <si>
    <t>ТТК №145</t>
  </si>
  <si>
    <t>Каша из хлопьев овсяных "Геркулес" вязкая</t>
  </si>
  <si>
    <t>ТТК № 188</t>
  </si>
  <si>
    <t>Бутерброд с маслом и джемом</t>
  </si>
  <si>
    <t>Плоды свежие (банан)</t>
  </si>
  <si>
    <t>494 УРЦП, Пермь 2013</t>
  </si>
  <si>
    <t>Чай с лимоном</t>
  </si>
  <si>
    <t>119 УРЦП, Пермь 2013</t>
  </si>
  <si>
    <t>Икра морковная</t>
  </si>
  <si>
    <t>ТТК № 210</t>
  </si>
  <si>
    <t>Свекольник (без капусты) со сметаной</t>
  </si>
  <si>
    <t>ТТК №   365</t>
  </si>
  <si>
    <t>Паста "Болоньезе"</t>
  </si>
  <si>
    <t>ТТК № 277</t>
  </si>
  <si>
    <t xml:space="preserve">Морс из брусники замороженной </t>
  </si>
  <si>
    <t xml:space="preserve">УЖИН </t>
  </si>
  <si>
    <t>ТТК № 8</t>
  </si>
  <si>
    <t>Шницель мясной с соусом сметанным</t>
  </si>
  <si>
    <t>ТТК № 631</t>
  </si>
  <si>
    <t>Каша гречневая рассыпчатая</t>
  </si>
  <si>
    <t>518 УРЦП, Пермь 2013</t>
  </si>
  <si>
    <t>Сок фруктовый (мультифрукт)</t>
  </si>
  <si>
    <t>Простокваша</t>
  </si>
  <si>
    <t>543 УРЦП, Пермь 2013</t>
  </si>
  <si>
    <t>Пирожок печеный с капустой</t>
  </si>
  <si>
    <t xml:space="preserve">ВСЕГО ЗА 2-Й ДЕНЬ c ужином </t>
  </si>
  <si>
    <t xml:space="preserve">ВСЕГО ЗА 2-Й ДЕНЬс полдником </t>
  </si>
  <si>
    <t>ВСЕГО ЗА 2-Й ДЕНЬ</t>
  </si>
  <si>
    <t>Меню: 3 день</t>
  </si>
  <si>
    <t>ТТК № 301</t>
  </si>
  <si>
    <t>Оладьи с клубничным джемом</t>
  </si>
  <si>
    <t>220/30</t>
  </si>
  <si>
    <t>Плоды свежие (апельсин)</t>
  </si>
  <si>
    <t>10.3.7скур</t>
  </si>
  <si>
    <t>Икра кабачковая</t>
  </si>
  <si>
    <t>ТТК №136</t>
  </si>
  <si>
    <t>Суп картофельный с макаронными изделиями</t>
  </si>
  <si>
    <t>ТТК №15</t>
  </si>
  <si>
    <t>Печень говяжья " по-строгановски"</t>
  </si>
  <si>
    <t>ТТК №296</t>
  </si>
  <si>
    <t>Булгур рассыпчатый</t>
  </si>
  <si>
    <t>ТТК №180</t>
  </si>
  <si>
    <t>Компот из смеси ягод</t>
  </si>
  <si>
    <t>ТТК №5</t>
  </si>
  <si>
    <t>Тефтели из рыбы (тресковых пород), соус томатный</t>
  </si>
  <si>
    <t>ТТК №154</t>
  </si>
  <si>
    <t>Картофель отварной с укропом</t>
  </si>
  <si>
    <t>220/2</t>
  </si>
  <si>
    <t>ТТК № 266</t>
  </si>
  <si>
    <t>Компот из брусники и яблок</t>
  </si>
  <si>
    <t xml:space="preserve">ИТОГО в УЖИН </t>
  </si>
  <si>
    <t>Ряженка</t>
  </si>
  <si>
    <t>573 УРЦП, Пермь 2013</t>
  </si>
  <si>
    <t>Гребешок из дрож.теста</t>
  </si>
  <si>
    <t xml:space="preserve">ВСЕГО ЗА 3-Й ДЕНЬ c ужином </t>
  </si>
  <si>
    <t xml:space="preserve">ВСЕГО ЗА 3-Й ДЕНЬ с полдником </t>
  </si>
  <si>
    <t>ВСЕГО ЗА 3-Й ДЕНЬ</t>
  </si>
  <si>
    <t>Меню: 4 день</t>
  </si>
  <si>
    <t>ТТК № 202</t>
  </si>
  <si>
    <t>Каша молочная кукурузная жидкая</t>
  </si>
  <si>
    <t>ТТК № 630</t>
  </si>
  <si>
    <t xml:space="preserve">Бутерброд с сыром </t>
  </si>
  <si>
    <t>Плоды свежие (киви)</t>
  </si>
  <si>
    <t>499 УРЦП, Пермь 2013</t>
  </si>
  <si>
    <t>Какао с молоком сгущенным</t>
  </si>
  <si>
    <t>37 УРЦП, Пермь 2018</t>
  </si>
  <si>
    <t>Салат из редьки с маслом</t>
  </si>
  <si>
    <t>ТТК № 219</t>
  </si>
  <si>
    <t>Рассольник ленинградский</t>
  </si>
  <si>
    <t>ТТК № 622</t>
  </si>
  <si>
    <t>Гуляш из цыпленка</t>
  </si>
  <si>
    <t>ТТК №  367</t>
  </si>
  <si>
    <t>Компот из красной смородины замороженной</t>
  </si>
  <si>
    <t>ТТК  № 134</t>
  </si>
  <si>
    <t>519 УРЦП, Пермь 2013</t>
  </si>
  <si>
    <t>Напиток из шиповника</t>
  </si>
  <si>
    <t xml:space="preserve"> 4.1.48скур</t>
  </si>
  <si>
    <t xml:space="preserve">Йогурт фруктово-ягодный </t>
  </si>
  <si>
    <t>541 УРЦП, Пермь 2013</t>
  </si>
  <si>
    <t>Ватрушка с творогом</t>
  </si>
  <si>
    <t xml:space="preserve">ВСЕГО ЗА 4-Й ДЕНЬ c ужином </t>
  </si>
  <si>
    <t xml:space="preserve">ВСЕГО ЗА 4-Й ДЕНЬ с полдником </t>
  </si>
  <si>
    <t>ВСЕГО ЗА 4-Й ДЕНЬ</t>
  </si>
  <si>
    <t>Меню: 5 день</t>
  </si>
  <si>
    <t>ТТК № 164</t>
  </si>
  <si>
    <t>Запеканка из творога с соусом шоколадным</t>
  </si>
  <si>
    <t>200/30</t>
  </si>
  <si>
    <t>Плоды свежие (груша)</t>
  </si>
  <si>
    <t>4 УРЦП, Пермь 2013</t>
  </si>
  <si>
    <t>Салат из белокочанной капусты с морковью</t>
  </si>
  <si>
    <t>ТТК № 222</t>
  </si>
  <si>
    <t>ТТК № 12</t>
  </si>
  <si>
    <t>Котлета мясная, соус томатный</t>
  </si>
  <si>
    <t>ТТК № 229</t>
  </si>
  <si>
    <t>Компот из плодов или ягод сушёных (курага)</t>
  </si>
  <si>
    <t>ТТК №177</t>
  </si>
  <si>
    <t>Оладьи из печени по-кунцевски</t>
  </si>
  <si>
    <t>ТТК № 621</t>
  </si>
  <si>
    <t>Макаронные изделия отварные</t>
  </si>
  <si>
    <t>506 УРЦП, Пермь 2013</t>
  </si>
  <si>
    <t>Кисель из яблок сушеных</t>
  </si>
  <si>
    <t>Ацидофилин</t>
  </si>
  <si>
    <t>53 СРКМВКИ, Мурманск 1988.</t>
  </si>
  <si>
    <t>Булочка чайная с творогом</t>
  </si>
  <si>
    <t xml:space="preserve">ВСЕГО ЗА 5-Й ДЕНЬ c ужином </t>
  </si>
  <si>
    <t xml:space="preserve">ВСЕГО ЗА 5-Й ДЕНЬ с полдником </t>
  </si>
  <si>
    <t>ВСЕГО ЗА 5-Й ДЕНЬ</t>
  </si>
  <si>
    <t>Меню: 6 день</t>
  </si>
  <si>
    <t>ТТК № 372</t>
  </si>
  <si>
    <t>Бутерброд с  джемом</t>
  </si>
  <si>
    <t>ТТК № 232/1</t>
  </si>
  <si>
    <t>Каша ячневая вязкая</t>
  </si>
  <si>
    <t>501 УРЦП, Пермь 2013</t>
  </si>
  <si>
    <t>Кофейный напиток с молоком</t>
  </si>
  <si>
    <t>56 УРЦП, Пермь 2013</t>
  </si>
  <si>
    <t>Салат из свеклы с сыром и чесноком</t>
  </si>
  <si>
    <t>ТТК  № 251</t>
  </si>
  <si>
    <t>Щи из свежей капусты с картофелем и со сметаной</t>
  </si>
  <si>
    <t>ТТК № 28</t>
  </si>
  <si>
    <t>Рыба (тресковых пород)  тушеная в томате с овощами</t>
  </si>
  <si>
    <t>70/70</t>
  </si>
  <si>
    <t>ТТК № 629</t>
  </si>
  <si>
    <t>Картофельное пюре</t>
  </si>
  <si>
    <t>Плоды свежие (яблоко)</t>
  </si>
  <si>
    <t>ТТК № 373</t>
  </si>
  <si>
    <t>Рагу из индейки</t>
  </si>
  <si>
    <t>50/180</t>
  </si>
  <si>
    <t xml:space="preserve"> 4.1.50Скур</t>
  </si>
  <si>
    <t>Продукт кисломолоч.сладкий "Снежок"</t>
  </si>
  <si>
    <t>Рожок песочный с маком</t>
  </si>
  <si>
    <t>ВСЕГО ЗА 6-Й ДЕНЬ c ужином</t>
  </si>
  <si>
    <t xml:space="preserve">ВСЕГО ЗА 6-Й ДЕНЬ с полдником </t>
  </si>
  <si>
    <t>ВСЕГО ЗА 6-Й ДЕНЬ</t>
  </si>
  <si>
    <t>Меню: 7 день</t>
  </si>
  <si>
    <t>ТТК № 371</t>
  </si>
  <si>
    <t>Бутерброд с маслом</t>
  </si>
  <si>
    <t>ТТК № 221/2</t>
  </si>
  <si>
    <t>Макаронные изделия отварные с сыром</t>
  </si>
  <si>
    <t>220/60</t>
  </si>
  <si>
    <t>ТТК №10</t>
  </si>
  <si>
    <t>Котлета куриная с сыром, соус сметанный</t>
  </si>
  <si>
    <t>ТТК №155</t>
  </si>
  <si>
    <t>Капуста свежая тушеная</t>
  </si>
  <si>
    <t>ИТОГО в УЖИН</t>
  </si>
  <si>
    <t>Пирожок печеный с картофелем</t>
  </si>
  <si>
    <t>ВСЕГО ЗА 7-Й ДЕНЬ c ужином</t>
  </si>
  <si>
    <t xml:space="preserve">ВСЕГО ЗА 7-Й ДЕНЬ с полдником </t>
  </si>
  <si>
    <t>ВСЕГО ЗА 7-Й ДЕНЬ</t>
  </si>
  <si>
    <t>Меню: 8 день</t>
  </si>
  <si>
    <t>ТТК № 236</t>
  </si>
  <si>
    <t>Пудинг творожный запечёный с йогуртом</t>
  </si>
  <si>
    <t>180/70</t>
  </si>
  <si>
    <t>10.1.3Скур</t>
  </si>
  <si>
    <t>Кукуруза конс.</t>
  </si>
  <si>
    <t>ТТК № 234</t>
  </si>
  <si>
    <t>Суп картофельный с фасолью</t>
  </si>
  <si>
    <t>ТТК №20</t>
  </si>
  <si>
    <t>Жаркое по-домашнему со свининой</t>
  </si>
  <si>
    <t>50/150</t>
  </si>
  <si>
    <t>565 УРЦП, Пермь 2013</t>
  </si>
  <si>
    <t>Булочка Дорожная</t>
  </si>
  <si>
    <t xml:space="preserve">               ВСЕГО ЗА 8-Й ДЕНЬ c ужином</t>
  </si>
  <si>
    <t xml:space="preserve">ВСЕГО ЗА 8-Й ДЕНЬ с полдником </t>
  </si>
  <si>
    <t>ВСЕГО ЗА 8-Й ДЕНЬ</t>
  </si>
  <si>
    <t>Меню: 9 день</t>
  </si>
  <si>
    <t>ТТК № 203</t>
  </si>
  <si>
    <t>Бутерброд с сыром и маслом</t>
  </si>
  <si>
    <t>Икра свекольная</t>
  </si>
  <si>
    <t>ТТК №170</t>
  </si>
  <si>
    <t>Куриный бульон с яйцом и гренками</t>
  </si>
  <si>
    <t>200/40/20</t>
  </si>
  <si>
    <t>ТТК № 624</t>
  </si>
  <si>
    <t>Гуляш из свинины</t>
  </si>
  <si>
    <t>ТТК № 206</t>
  </si>
  <si>
    <t>ТТК №  247</t>
  </si>
  <si>
    <t>Сырники из творога запечённые</t>
  </si>
  <si>
    <t>ТТК №  590</t>
  </si>
  <si>
    <t>Соус клубничный</t>
  </si>
  <si>
    <t>Пирожок печеный с рисом и яйцом</t>
  </si>
  <si>
    <t xml:space="preserve">              ВСЕГО ЗА 9-Й ДЕНЬ c ужином </t>
  </si>
  <si>
    <t xml:space="preserve">ВСЕГО ЗА 9-Й ДЕНЬ с полдником </t>
  </si>
  <si>
    <t>ВСЕГО ЗА 9-Й ДЕНЬ</t>
  </si>
  <si>
    <t>Меню: 10 день</t>
  </si>
  <si>
    <t>ТТК № 239/1</t>
  </si>
  <si>
    <t>Каша жидкая молочная из гречневой крупы</t>
  </si>
  <si>
    <t>ТТК  №623</t>
  </si>
  <si>
    <t>ТТК № 215</t>
  </si>
  <si>
    <t>Суп картофельный с горохом</t>
  </si>
  <si>
    <t>ТТК № 300</t>
  </si>
  <si>
    <t>Фрикадельки из оленины в соусе брусничном</t>
  </si>
  <si>
    <t>108  УРЦП, Пермь 2013</t>
  </si>
  <si>
    <t>ТТК № 625</t>
  </si>
  <si>
    <t>Плов с курицей</t>
  </si>
  <si>
    <t>Плоды свежие (виноград)</t>
  </si>
  <si>
    <t>446, Сборник шк. 2007 год</t>
  </si>
  <si>
    <t>Кекс "Столичный"</t>
  </si>
  <si>
    <t>ВСЕГО ЗА 10-Й ДЕНЬ c ужином</t>
  </si>
  <si>
    <t xml:space="preserve">ВСЕГО ЗА 10-Й ДЕНЬ с полдником </t>
  </si>
  <si>
    <t>ВСЕГО ЗА 10-Й ДЕНЬ</t>
  </si>
  <si>
    <t>Меню: 11 день</t>
  </si>
  <si>
    <t>Меню: 12 день</t>
  </si>
  <si>
    <t>Меню: 13 день</t>
  </si>
  <si>
    <t>Меню: 14 день</t>
  </si>
  <si>
    <t>Меню: 15 день</t>
  </si>
  <si>
    <t>Меню: 16 день</t>
  </si>
  <si>
    <t>Меню: 17 день</t>
  </si>
  <si>
    <t>Меню: 18 день</t>
  </si>
  <si>
    <t>Меню: 19 день</t>
  </si>
  <si>
    <t>Меню: 20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</si>
</sst>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1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vertical="top" wrapText="1"/>
    </xf>
    <xf numFmtId="2" fontId="2" fillId="2" borderId="8" xfId="1" applyNumberFormat="1" applyFont="1" applyFill="1" applyBorder="1" applyAlignment="1">
      <alignment vertical="top" wrapText="1"/>
    </xf>
    <xf numFmtId="2" fontId="2" fillId="2" borderId="9" xfId="1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2" fontId="2" fillId="2" borderId="12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2" fontId="4" fillId="2" borderId="5" xfId="1" applyNumberFormat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2" fontId="2" fillId="2" borderId="8" xfId="1" applyNumberFormat="1" applyFont="1" applyFill="1" applyBorder="1" applyAlignment="1">
      <alignment horizontal="center" vertical="top" wrapText="1"/>
    </xf>
    <xf numFmtId="2" fontId="2" fillId="2" borderId="14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vertical="top" wrapText="1"/>
    </xf>
    <xf numFmtId="0" fontId="2" fillId="2" borderId="15" xfId="1" applyFont="1" applyFill="1" applyBorder="1" applyAlignment="1">
      <alignment horizontal="left" vertical="top" wrapText="1"/>
    </xf>
    <xf numFmtId="0" fontId="2" fillId="2" borderId="11" xfId="1" applyFont="1" applyFill="1" applyBorder="1" applyAlignment="1">
      <alignment horizontal="center" vertical="top" wrapText="1"/>
    </xf>
    <xf numFmtId="2" fontId="2" fillId="2" borderId="11" xfId="1" applyNumberFormat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vertical="top" wrapText="1"/>
    </xf>
    <xf numFmtId="0" fontId="2" fillId="2" borderId="17" xfId="1" applyFont="1" applyFill="1" applyBorder="1" applyAlignment="1">
      <alignment vertical="top" wrapText="1"/>
    </xf>
    <xf numFmtId="0" fontId="2" fillId="2" borderId="17" xfId="1" applyFont="1" applyFill="1" applyBorder="1" applyAlignment="1">
      <alignment horizontal="center" vertical="top" wrapText="1"/>
    </xf>
    <xf numFmtId="2" fontId="2" fillId="2" borderId="17" xfId="1" applyNumberFormat="1" applyFont="1" applyFill="1" applyBorder="1" applyAlignment="1">
      <alignment horizontal="center" vertical="top" wrapText="1"/>
    </xf>
    <xf numFmtId="2" fontId="2" fillId="2" borderId="18" xfId="1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2" fontId="2" fillId="2" borderId="20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top" wrapText="1"/>
    </xf>
    <xf numFmtId="0" fontId="2" fillId="2" borderId="22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center" vertical="top" wrapText="1"/>
    </xf>
    <xf numFmtId="2" fontId="2" fillId="2" borderId="3" xfId="1" applyNumberFormat="1" applyFont="1" applyFill="1" applyBorder="1" applyAlignment="1">
      <alignment horizontal="center" vertical="top" wrapText="1"/>
    </xf>
    <xf numFmtId="0" fontId="5" fillId="2" borderId="0" xfId="0" applyFont="1" applyFill="1"/>
    <xf numFmtId="0" fontId="2" fillId="2" borderId="23" xfId="0" applyFont="1" applyFill="1" applyBorder="1" applyAlignment="1">
      <alignment horizontal="center" vertical="top" wrapText="1"/>
    </xf>
    <xf numFmtId="2" fontId="4" fillId="2" borderId="24" xfId="1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top" wrapText="1"/>
    </xf>
    <xf numFmtId="0" fontId="4" fillId="2" borderId="24" xfId="1" applyFont="1" applyFill="1" applyBorder="1" applyAlignment="1">
      <alignment horizontal="center" vertical="top" wrapText="1"/>
    </xf>
    <xf numFmtId="0" fontId="2" fillId="2" borderId="24" xfId="1" applyFont="1" applyFill="1" applyBorder="1" applyAlignment="1">
      <alignment horizontal="center" vertical="top" wrapText="1"/>
    </xf>
    <xf numFmtId="0" fontId="6" fillId="2" borderId="0" xfId="1" applyFont="1" applyFill="1"/>
    <xf numFmtId="2" fontId="3" fillId="2" borderId="0" xfId="1" applyNumberFormat="1" applyFont="1" applyFill="1"/>
    <xf numFmtId="49" fontId="1" fillId="2" borderId="0" xfId="1" applyNumberFormat="1" applyFont="1" applyFill="1" applyAlignment="1">
      <alignment horizontal="center"/>
    </xf>
    <xf numFmtId="0" fontId="5" fillId="2" borderId="11" xfId="2" applyFont="1" applyFill="1" applyBorder="1" applyAlignment="1">
      <alignment vertical="top" wrapText="1"/>
    </xf>
    <xf numFmtId="0" fontId="2" fillId="2" borderId="11" xfId="2" applyFont="1" applyFill="1" applyBorder="1" applyAlignment="1">
      <alignment vertical="top" wrapText="1"/>
    </xf>
    <xf numFmtId="0" fontId="2" fillId="2" borderId="11" xfId="2" applyFont="1" applyFill="1" applyBorder="1" applyAlignment="1">
      <alignment horizontal="center" vertical="top" wrapText="1"/>
    </xf>
    <xf numFmtId="2" fontId="2" fillId="2" borderId="11" xfId="2" applyNumberFormat="1" applyFont="1" applyFill="1" applyBorder="1" applyAlignment="1">
      <alignment horizontal="center" vertical="top" wrapText="1"/>
    </xf>
    <xf numFmtId="0" fontId="3" fillId="3" borderId="16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center" vertical="center" wrapText="1"/>
    </xf>
    <xf numFmtId="2" fontId="2" fillId="3" borderId="17" xfId="1" applyNumberFormat="1" applyFont="1" applyFill="1" applyBorder="1" applyAlignment="1">
      <alignment horizontal="center" vertical="center" wrapText="1"/>
    </xf>
    <xf numFmtId="2" fontId="2" fillId="3" borderId="18" xfId="1" applyNumberFormat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top" wrapText="1"/>
    </xf>
    <xf numFmtId="0" fontId="2" fillId="2" borderId="29" xfId="1" applyFont="1" applyFill="1" applyBorder="1" applyAlignment="1">
      <alignment horizontal="center" vertical="top" wrapText="1"/>
    </xf>
    <xf numFmtId="0" fontId="2" fillId="2" borderId="30" xfId="1" applyFont="1" applyFill="1" applyBorder="1" applyAlignment="1">
      <alignment horizontal="center" vertical="top" wrapText="1"/>
    </xf>
    <xf numFmtId="2" fontId="4" fillId="2" borderId="30" xfId="1" applyNumberFormat="1" applyFont="1" applyFill="1" applyBorder="1" applyAlignment="1">
      <alignment horizontal="center" vertical="top" wrapText="1"/>
    </xf>
    <xf numFmtId="2" fontId="4" fillId="2" borderId="31" xfId="1" applyNumberFormat="1" applyFont="1" applyFill="1" applyBorder="1" applyAlignment="1">
      <alignment horizontal="center" vertical="top" wrapText="1"/>
    </xf>
    <xf numFmtId="0" fontId="3" fillId="2" borderId="16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2" fontId="2" fillId="2" borderId="18" xfId="1" applyNumberFormat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top" wrapText="1"/>
    </xf>
    <xf numFmtId="0" fontId="4" fillId="2" borderId="24" xfId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center"/>
    </xf>
    <xf numFmtId="0" fontId="4" fillId="2" borderId="32" xfId="1" applyFont="1" applyFill="1" applyBorder="1" applyAlignment="1">
      <alignment horizontal="center" vertical="top" wrapText="1"/>
    </xf>
    <xf numFmtId="0" fontId="4" fillId="2" borderId="33" xfId="1" applyFont="1" applyFill="1" applyBorder="1" applyAlignment="1">
      <alignment horizontal="center" vertical="top" wrapText="1"/>
    </xf>
    <xf numFmtId="2" fontId="2" fillId="2" borderId="14" xfId="1" applyNumberFormat="1" applyFont="1" applyFill="1" applyBorder="1" applyAlignment="1">
      <alignment vertical="top" wrapText="1"/>
    </xf>
    <xf numFmtId="0" fontId="2" fillId="2" borderId="17" xfId="2" applyFont="1" applyFill="1" applyBorder="1" applyAlignment="1">
      <alignment vertical="top" wrapText="1"/>
    </xf>
    <xf numFmtId="0" fontId="2" fillId="2" borderId="17" xfId="2" applyFont="1" applyFill="1" applyBorder="1" applyAlignment="1">
      <alignment horizontal="center" vertical="top" wrapText="1"/>
    </xf>
    <xf numFmtId="2" fontId="2" fillId="2" borderId="17" xfId="2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top" wrapText="1"/>
    </xf>
    <xf numFmtId="0" fontId="2" fillId="2" borderId="34" xfId="1" applyFont="1" applyFill="1" applyBorder="1" applyAlignment="1">
      <alignment horizontal="center" vertical="top" wrapText="1"/>
    </xf>
    <xf numFmtId="0" fontId="2" fillId="2" borderId="35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2" fontId="2" fillId="2" borderId="36" xfId="0" applyNumberFormat="1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vertical="top" wrapText="1"/>
    </xf>
    <xf numFmtId="2" fontId="2" fillId="2" borderId="41" xfId="0" applyNumberFormat="1" applyFont="1" applyFill="1" applyBorder="1" applyAlignment="1">
      <alignment horizontal="center" vertical="top" wrapText="1"/>
    </xf>
    <xf numFmtId="0" fontId="2" fillId="2" borderId="42" xfId="1" applyFont="1" applyFill="1" applyBorder="1" applyAlignment="1">
      <alignment horizontal="center" vertical="top" wrapText="1"/>
    </xf>
    <xf numFmtId="0" fontId="2" fillId="2" borderId="43" xfId="1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3" fillId="2" borderId="40" xfId="2" applyFont="1" applyFill="1" applyBorder="1" applyAlignment="1">
      <alignment vertical="center" wrapText="1"/>
    </xf>
    <xf numFmtId="0" fontId="2" fillId="2" borderId="11" xfId="2" applyFont="1" applyFill="1" applyBorder="1" applyAlignment="1">
      <alignment vertical="center" wrapText="1"/>
    </xf>
    <xf numFmtId="0" fontId="2" fillId="2" borderId="11" xfId="2" applyFont="1" applyFill="1" applyBorder="1" applyAlignment="1">
      <alignment horizontal="center" vertical="center" wrapText="1"/>
    </xf>
    <xf numFmtId="2" fontId="2" fillId="2" borderId="11" xfId="2" applyNumberFormat="1" applyFont="1" applyFill="1" applyBorder="1" applyAlignment="1">
      <alignment horizontal="center" vertical="center" wrapText="1"/>
    </xf>
    <xf numFmtId="2" fontId="2" fillId="2" borderId="41" xfId="0" applyNumberFormat="1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2" fontId="4" fillId="2" borderId="45" xfId="1" applyNumberFormat="1" applyFont="1" applyFill="1" applyBorder="1" applyAlignment="1">
      <alignment horizontal="center" vertical="top" wrapText="1"/>
    </xf>
    <xf numFmtId="0" fontId="4" fillId="2" borderId="23" xfId="1" applyFont="1" applyFill="1" applyBorder="1" applyAlignment="1">
      <alignment horizontal="center" vertical="top" wrapText="1"/>
    </xf>
    <xf numFmtId="0" fontId="4" fillId="2" borderId="26" xfId="1" applyFont="1" applyFill="1" applyBorder="1" applyAlignment="1">
      <alignment horizontal="center" vertical="top" wrapText="1"/>
    </xf>
    <xf numFmtId="2" fontId="4" fillId="2" borderId="11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top" wrapText="1"/>
    </xf>
    <xf numFmtId="2" fontId="4" fillId="2" borderId="0" xfId="1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2" fontId="2" fillId="2" borderId="46" xfId="0" applyNumberFormat="1" applyFont="1" applyFill="1" applyBorder="1" applyAlignment="1">
      <alignment horizontal="center" vertical="center" wrapText="1"/>
    </xf>
    <xf numFmtId="0" fontId="5" fillId="2" borderId="40" xfId="2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28" xfId="1" applyFont="1" applyFill="1" applyBorder="1" applyAlignment="1">
      <alignment horizontal="center" vertical="top" wrapText="1"/>
    </xf>
    <xf numFmtId="0" fontId="4" fillId="2" borderId="29" xfId="1" applyFont="1" applyFill="1" applyBorder="1" applyAlignment="1">
      <alignment horizontal="center" vertical="top" wrapText="1"/>
    </xf>
    <xf numFmtId="2" fontId="4" fillId="2" borderId="2" xfId="1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49" fontId="1" fillId="2" borderId="0" xfId="1" applyNumberFormat="1" applyFont="1" applyFill="1" applyAlignment="1">
      <alignment horizontal="center"/>
    </xf>
    <xf numFmtId="0" fontId="5" fillId="2" borderId="40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2" fontId="2" fillId="2" borderId="11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47" xfId="1" applyFont="1" applyFill="1" applyBorder="1" applyAlignment="1">
      <alignment horizontal="center" vertical="top" wrapText="1"/>
    </xf>
    <xf numFmtId="0" fontId="2" fillId="2" borderId="48" xfId="1" applyFont="1" applyFill="1" applyBorder="1" applyAlignment="1">
      <alignment horizontal="center" vertical="top" wrapText="1"/>
    </xf>
    <xf numFmtId="0" fontId="1" fillId="2" borderId="0" xfId="1" applyFont="1" applyFill="1"/>
    <xf numFmtId="0" fontId="4" fillId="2" borderId="12" xfId="1" applyFont="1" applyFill="1" applyBorder="1" applyAlignment="1">
      <alignment horizontal="center" vertical="top" wrapText="1"/>
    </xf>
    <xf numFmtId="2" fontId="4" fillId="2" borderId="12" xfId="1" applyNumberFormat="1" applyFont="1" applyFill="1" applyBorder="1" applyAlignment="1">
      <alignment horizontal="center" vertical="top" wrapText="1"/>
    </xf>
    <xf numFmtId="2" fontId="4" fillId="2" borderId="3" xfId="1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top" wrapText="1"/>
    </xf>
    <xf numFmtId="0" fontId="4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/>
    <xf numFmtId="2" fontId="3" fillId="2" borderId="0" xfId="1" applyNumberFormat="1" applyFont="1" applyFill="1" applyBorder="1"/>
    <xf numFmtId="49" fontId="1" fillId="2" borderId="0" xfId="1" applyNumberFormat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top" wrapText="1"/>
    </xf>
    <xf numFmtId="14" fontId="5" fillId="2" borderId="40" xfId="0" applyNumberFormat="1" applyFont="1" applyFill="1" applyBorder="1" applyAlignment="1">
      <alignment vertical="top" wrapText="1"/>
    </xf>
    <xf numFmtId="0" fontId="3" fillId="2" borderId="11" xfId="1" applyFont="1" applyFill="1" applyBorder="1" applyAlignment="1">
      <alignment vertical="top" wrapText="1"/>
    </xf>
    <xf numFmtId="0" fontId="2" fillId="2" borderId="49" xfId="1" applyFont="1" applyFill="1" applyBorder="1" applyAlignment="1">
      <alignment horizontal="center" vertical="top" wrapText="1"/>
    </xf>
    <xf numFmtId="2" fontId="2" fillId="2" borderId="50" xfId="1" applyNumberFormat="1" applyFont="1" applyFill="1" applyBorder="1" applyAlignment="1">
      <alignment horizontal="center" vertical="top" wrapText="1"/>
    </xf>
    <xf numFmtId="2" fontId="2" fillId="2" borderId="51" xfId="1" applyNumberFormat="1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vertical="top" wrapText="1"/>
    </xf>
    <xf numFmtId="0" fontId="2" fillId="2" borderId="3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4" fillId="2" borderId="37" xfId="1" applyFont="1" applyFill="1" applyBorder="1" applyAlignment="1">
      <alignment horizontal="center" vertical="top" wrapText="1"/>
    </xf>
    <xf numFmtId="0" fontId="4" fillId="2" borderId="39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52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2" fontId="4" fillId="2" borderId="53" xfId="1" applyNumberFormat="1" applyFont="1" applyFill="1" applyBorder="1" applyAlignment="1">
      <alignment horizontal="center" vertical="center" wrapText="1"/>
    </xf>
    <xf numFmtId="2" fontId="4" fillId="2" borderId="54" xfId="1" applyNumberFormat="1" applyFont="1" applyFill="1" applyBorder="1" applyAlignment="1">
      <alignment horizontal="center" vertical="center" wrapText="1"/>
    </xf>
    <xf numFmtId="2" fontId="4" fillId="2" borderId="29" xfId="1" applyNumberFormat="1" applyFont="1" applyFill="1" applyBorder="1" applyAlignment="1">
      <alignment horizontal="center" vertical="center" wrapText="1"/>
    </xf>
    <xf numFmtId="2" fontId="4" fillId="2" borderId="30" xfId="1" applyNumberFormat="1" applyFont="1" applyFill="1" applyBorder="1" applyAlignment="1">
      <alignment horizontal="center" vertical="center" wrapText="1"/>
    </xf>
    <xf numFmtId="2" fontId="4" fillId="2" borderId="55" xfId="1" applyNumberFormat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2" fontId="4" fillId="2" borderId="24" xfId="1" applyNumberFormat="1" applyFont="1" applyFill="1" applyBorder="1" applyAlignment="1">
      <alignment horizontal="center" vertical="center" wrapText="1"/>
    </xf>
    <xf numFmtId="0" fontId="2" fillId="2" borderId="56" xfId="1" applyFont="1" applyFill="1" applyBorder="1" applyAlignment="1">
      <alignment horizontal="center" vertical="top" wrapText="1"/>
    </xf>
    <xf numFmtId="0" fontId="2" fillId="2" borderId="15" xfId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3"/>
  <sheetViews>
    <sheetView tabSelected="1" topLeftCell="A523" workbookViewId="0">
      <selection activeCell="D526" sqref="D526"/>
    </sheetView>
  </sheetViews>
  <sheetFormatPr defaultRowHeight="15" x14ac:dyDescent="0.25"/>
  <cols>
    <col min="2" max="2" width="14.42578125" customWidth="1"/>
  </cols>
  <sheetData>
    <row r="1" spans="1:15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0" t="s">
        <v>61</v>
      </c>
      <c r="O1" s="70"/>
    </row>
    <row r="2" spans="1:15" ht="16.5" thickTop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5" t="s">
        <v>5</v>
      </c>
      <c r="H2" s="5" t="s">
        <v>6</v>
      </c>
      <c r="I2" s="5"/>
      <c r="J2" s="5"/>
      <c r="K2" s="5"/>
      <c r="L2" s="5" t="s">
        <v>7</v>
      </c>
      <c r="M2" s="5"/>
      <c r="N2" s="5"/>
      <c r="O2" s="6"/>
    </row>
    <row r="3" spans="1:15" ht="32.25" thickBot="1" x14ac:dyDescent="0.3">
      <c r="A3" s="7"/>
      <c r="B3" s="8"/>
      <c r="C3" s="8"/>
      <c r="D3" s="9" t="s">
        <v>8</v>
      </c>
      <c r="E3" s="9" t="s">
        <v>9</v>
      </c>
      <c r="F3" s="9" t="s">
        <v>10</v>
      </c>
      <c r="G3" s="10"/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11" t="s">
        <v>18</v>
      </c>
    </row>
    <row r="4" spans="1:15" ht="16.5" thickTop="1" x14ac:dyDescent="0.25">
      <c r="A4" s="12" t="s">
        <v>19</v>
      </c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ht="47.25" x14ac:dyDescent="0.25">
      <c r="A5" s="17" t="s">
        <v>20</v>
      </c>
      <c r="B5" s="18" t="s">
        <v>21</v>
      </c>
      <c r="C5" s="19">
        <v>220</v>
      </c>
      <c r="D5" s="20">
        <v>16.989999999999998</v>
      </c>
      <c r="E5" s="20">
        <v>22.16</v>
      </c>
      <c r="F5" s="20">
        <v>52</v>
      </c>
      <c r="G5" s="20">
        <v>486</v>
      </c>
      <c r="H5" s="20">
        <v>0.19</v>
      </c>
      <c r="I5" s="20">
        <v>0</v>
      </c>
      <c r="J5" s="20">
        <v>118.8</v>
      </c>
      <c r="K5" s="20">
        <v>0.92</v>
      </c>
      <c r="L5" s="20">
        <v>186.23</v>
      </c>
      <c r="M5" s="20">
        <v>169.73</v>
      </c>
      <c r="N5" s="20">
        <v>14.19</v>
      </c>
      <c r="O5" s="20">
        <v>0.56000000000000005</v>
      </c>
    </row>
    <row r="6" spans="1:15" ht="47.25" x14ac:dyDescent="0.25">
      <c r="A6" s="21" t="s">
        <v>22</v>
      </c>
      <c r="B6" s="18" t="s">
        <v>23</v>
      </c>
      <c r="C6" s="19">
        <v>100</v>
      </c>
      <c r="D6" s="20">
        <v>3.1</v>
      </c>
      <c r="E6" s="20">
        <v>0.2</v>
      </c>
      <c r="F6" s="20">
        <v>6.7</v>
      </c>
      <c r="G6" s="20">
        <v>40</v>
      </c>
      <c r="H6" s="20">
        <v>0.12</v>
      </c>
      <c r="I6" s="20">
        <v>10</v>
      </c>
      <c r="J6" s="20">
        <v>0.3</v>
      </c>
      <c r="K6" s="20">
        <v>0</v>
      </c>
      <c r="L6" s="20">
        <v>20</v>
      </c>
      <c r="M6" s="20">
        <v>62</v>
      </c>
      <c r="N6" s="20">
        <v>21</v>
      </c>
      <c r="O6" s="20">
        <v>0.7</v>
      </c>
    </row>
    <row r="7" spans="1:15" ht="51" x14ac:dyDescent="0.25">
      <c r="A7" s="21" t="s">
        <v>24</v>
      </c>
      <c r="B7" s="18" t="s">
        <v>25</v>
      </c>
      <c r="C7" s="19">
        <v>60</v>
      </c>
      <c r="D7" s="20">
        <v>4.5599999999999996</v>
      </c>
      <c r="E7" s="20">
        <v>0.48</v>
      </c>
      <c r="F7" s="20">
        <v>29.52</v>
      </c>
      <c r="G7" s="20">
        <v>141</v>
      </c>
      <c r="H7" s="20">
        <v>6.6000000000000003E-2</v>
      </c>
      <c r="I7" s="20">
        <v>0</v>
      </c>
      <c r="J7" s="20">
        <v>0</v>
      </c>
      <c r="K7" s="20">
        <v>0.66</v>
      </c>
      <c r="L7" s="20">
        <v>12</v>
      </c>
      <c r="M7" s="20">
        <v>39</v>
      </c>
      <c r="N7" s="20">
        <v>8.4</v>
      </c>
      <c r="O7" s="20">
        <v>0.66</v>
      </c>
    </row>
    <row r="8" spans="1:15" ht="51" x14ac:dyDescent="0.25">
      <c r="A8" s="22" t="s">
        <v>26</v>
      </c>
      <c r="B8" s="23" t="s">
        <v>27</v>
      </c>
      <c r="C8" s="19">
        <v>200</v>
      </c>
      <c r="D8" s="24">
        <v>0.1</v>
      </c>
      <c r="E8" s="24">
        <v>0</v>
      </c>
      <c r="F8" s="24">
        <v>15</v>
      </c>
      <c r="G8" s="24">
        <v>60</v>
      </c>
      <c r="H8" s="24">
        <v>0</v>
      </c>
      <c r="I8" s="24">
        <v>0</v>
      </c>
      <c r="J8" s="24">
        <v>0</v>
      </c>
      <c r="K8" s="24">
        <v>0</v>
      </c>
      <c r="L8" s="24">
        <v>11</v>
      </c>
      <c r="M8" s="24">
        <v>3</v>
      </c>
      <c r="N8" s="24">
        <v>1</v>
      </c>
      <c r="O8" s="25">
        <v>0.3</v>
      </c>
    </row>
    <row r="9" spans="1:15" ht="16.5" thickBot="1" x14ac:dyDescent="0.3">
      <c r="A9" s="26" t="s">
        <v>28</v>
      </c>
      <c r="B9" s="27"/>
      <c r="C9" s="28">
        <f>SUM(C5:C8)</f>
        <v>580</v>
      </c>
      <c r="D9" s="28">
        <f t="shared" ref="D9:O9" si="0">SUM(D5:D8)</f>
        <v>24.75</v>
      </c>
      <c r="E9" s="28">
        <f t="shared" si="0"/>
        <v>22.84</v>
      </c>
      <c r="F9" s="28">
        <f t="shared" si="0"/>
        <v>103.22</v>
      </c>
      <c r="G9" s="29">
        <f>SUM(G5:G8)</f>
        <v>727</v>
      </c>
      <c r="H9" s="30">
        <f t="shared" si="0"/>
        <v>0.376</v>
      </c>
      <c r="I9" s="30">
        <f t="shared" si="0"/>
        <v>10</v>
      </c>
      <c r="J9" s="30">
        <f t="shared" si="0"/>
        <v>119.1</v>
      </c>
      <c r="K9" s="30">
        <f t="shared" si="0"/>
        <v>1.58</v>
      </c>
      <c r="L9" s="30">
        <f t="shared" si="0"/>
        <v>229.23</v>
      </c>
      <c r="M9" s="30">
        <f t="shared" si="0"/>
        <v>273.73</v>
      </c>
      <c r="N9" s="30">
        <f t="shared" si="0"/>
        <v>44.589999999999996</v>
      </c>
      <c r="O9" s="30">
        <f t="shared" si="0"/>
        <v>2.2199999999999998</v>
      </c>
    </row>
    <row r="10" spans="1:15" ht="16.5" thickTop="1" x14ac:dyDescent="0.25">
      <c r="A10" s="12" t="s">
        <v>29</v>
      </c>
      <c r="B10" s="13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3"/>
    </row>
    <row r="11" spans="1:15" ht="31.5" x14ac:dyDescent="0.25">
      <c r="A11" s="34" t="s">
        <v>30</v>
      </c>
      <c r="B11" s="35" t="s">
        <v>31</v>
      </c>
      <c r="C11" s="36">
        <v>100</v>
      </c>
      <c r="D11" s="37">
        <v>0.8</v>
      </c>
      <c r="E11" s="37">
        <v>0.1</v>
      </c>
      <c r="F11" s="37">
        <v>1.6</v>
      </c>
      <c r="G11" s="37">
        <v>13</v>
      </c>
      <c r="H11" s="37">
        <v>3.3000000000000002E-2</v>
      </c>
      <c r="I11" s="37">
        <v>5</v>
      </c>
      <c r="J11" s="37">
        <v>0</v>
      </c>
      <c r="K11" s="37">
        <v>0</v>
      </c>
      <c r="L11" s="37">
        <v>23</v>
      </c>
      <c r="M11" s="37">
        <v>24</v>
      </c>
      <c r="N11" s="37">
        <v>14</v>
      </c>
      <c r="O11" s="37">
        <v>0.6</v>
      </c>
    </row>
    <row r="12" spans="1:15" ht="78.75" x14ac:dyDescent="0.25">
      <c r="A12" s="38" t="s">
        <v>32</v>
      </c>
      <c r="B12" s="39" t="s">
        <v>33</v>
      </c>
      <c r="C12" s="40" t="s">
        <v>34</v>
      </c>
      <c r="D12" s="41">
        <v>11.64</v>
      </c>
      <c r="E12" s="41">
        <v>14</v>
      </c>
      <c r="F12" s="41">
        <v>21.82</v>
      </c>
      <c r="G12" s="41">
        <v>289.64999999999998</v>
      </c>
      <c r="H12" s="41">
        <v>0.17</v>
      </c>
      <c r="I12" s="41">
        <v>10.06</v>
      </c>
      <c r="J12" s="41">
        <v>119.32</v>
      </c>
      <c r="K12" s="41">
        <v>1.1100000000000001</v>
      </c>
      <c r="L12" s="41">
        <v>180.29</v>
      </c>
      <c r="M12" s="41">
        <v>128.27000000000001</v>
      </c>
      <c r="N12" s="41">
        <v>7.6</v>
      </c>
      <c r="O12" s="42">
        <v>0.24</v>
      </c>
    </row>
    <row r="13" spans="1:15" ht="126" x14ac:dyDescent="0.25">
      <c r="A13" s="43" t="s">
        <v>35</v>
      </c>
      <c r="B13" s="44" t="s">
        <v>36</v>
      </c>
      <c r="C13" s="45">
        <v>120</v>
      </c>
      <c r="D13" s="46">
        <v>7.55</v>
      </c>
      <c r="E13" s="46">
        <v>12.67</v>
      </c>
      <c r="F13" s="46">
        <v>13.84</v>
      </c>
      <c r="G13" s="46">
        <v>200</v>
      </c>
      <c r="H13" s="46">
        <v>0.09</v>
      </c>
      <c r="I13" s="46">
        <v>3.5000000000000003E-2</v>
      </c>
      <c r="J13" s="46">
        <v>3.5900000000000001E-2</v>
      </c>
      <c r="K13" s="46">
        <v>0.32200000000000001</v>
      </c>
      <c r="L13" s="46">
        <v>207.66</v>
      </c>
      <c r="M13" s="46">
        <v>154.22</v>
      </c>
      <c r="N13" s="46">
        <v>12.67</v>
      </c>
      <c r="O13" s="46">
        <v>0.45</v>
      </c>
    </row>
    <row r="14" spans="1:15" ht="51" x14ac:dyDescent="0.25">
      <c r="A14" s="43" t="s">
        <v>37</v>
      </c>
      <c r="B14" s="44" t="s">
        <v>38</v>
      </c>
      <c r="C14" s="45">
        <v>180</v>
      </c>
      <c r="D14" s="46">
        <v>4.43</v>
      </c>
      <c r="E14" s="46">
        <v>7.29</v>
      </c>
      <c r="F14" s="46">
        <v>40.57</v>
      </c>
      <c r="G14" s="46">
        <v>245.52</v>
      </c>
      <c r="H14" s="46">
        <v>3.5999999999999997E-2</v>
      </c>
      <c r="I14" s="46">
        <v>0</v>
      </c>
      <c r="J14" s="46">
        <v>4.4999999999999998E-2</v>
      </c>
      <c r="K14" s="46">
        <v>0.34200000000000003</v>
      </c>
      <c r="L14" s="46">
        <v>6.12</v>
      </c>
      <c r="M14" s="46">
        <v>94.4</v>
      </c>
      <c r="N14" s="46">
        <v>27.36</v>
      </c>
      <c r="O14" s="46">
        <v>0.63</v>
      </c>
    </row>
    <row r="15" spans="1:15" ht="51" x14ac:dyDescent="0.25">
      <c r="A15" s="21" t="s">
        <v>39</v>
      </c>
      <c r="B15" s="18" t="s">
        <v>40</v>
      </c>
      <c r="C15" s="19">
        <v>90</v>
      </c>
      <c r="D15" s="20">
        <v>5.94</v>
      </c>
      <c r="E15" s="20">
        <v>1.08</v>
      </c>
      <c r="F15" s="20">
        <v>30.06</v>
      </c>
      <c r="G15" s="20">
        <v>156.6</v>
      </c>
      <c r="H15" s="24">
        <v>0.16</v>
      </c>
      <c r="I15" s="24">
        <v>0</v>
      </c>
      <c r="J15" s="24">
        <v>0</v>
      </c>
      <c r="K15" s="24">
        <v>1.26</v>
      </c>
      <c r="L15" s="24">
        <v>31.5</v>
      </c>
      <c r="M15" s="24">
        <v>142.5</v>
      </c>
      <c r="N15" s="24">
        <v>42.3</v>
      </c>
      <c r="O15" s="47">
        <v>3.51</v>
      </c>
    </row>
    <row r="16" spans="1:15" ht="63" x14ac:dyDescent="0.25">
      <c r="A16" s="21" t="s">
        <v>41</v>
      </c>
      <c r="B16" s="18" t="s">
        <v>42</v>
      </c>
      <c r="C16" s="19">
        <v>100</v>
      </c>
      <c r="D16" s="24">
        <v>0.8</v>
      </c>
      <c r="E16" s="24">
        <v>0.2</v>
      </c>
      <c r="F16" s="24">
        <v>7.5</v>
      </c>
      <c r="G16" s="24">
        <v>38</v>
      </c>
      <c r="H16" s="24">
        <v>0.06</v>
      </c>
      <c r="I16" s="24">
        <v>38</v>
      </c>
      <c r="J16" s="24">
        <v>0</v>
      </c>
      <c r="K16" s="24">
        <v>0.2</v>
      </c>
      <c r="L16" s="24">
        <v>35</v>
      </c>
      <c r="M16" s="24">
        <v>17</v>
      </c>
      <c r="N16" s="24">
        <v>11</v>
      </c>
      <c r="O16" s="25">
        <v>0.1</v>
      </c>
    </row>
    <row r="17" spans="1:15" ht="126" x14ac:dyDescent="0.25">
      <c r="A17" s="17" t="s">
        <v>43</v>
      </c>
      <c r="B17" s="48" t="s">
        <v>44</v>
      </c>
      <c r="C17" s="19">
        <v>200</v>
      </c>
      <c r="D17" s="20">
        <v>0.3</v>
      </c>
      <c r="E17" s="20">
        <v>0</v>
      </c>
      <c r="F17" s="20">
        <v>20.100000000000001</v>
      </c>
      <c r="G17" s="20">
        <v>81</v>
      </c>
      <c r="H17" s="20">
        <v>0</v>
      </c>
      <c r="I17" s="20">
        <v>0.8</v>
      </c>
      <c r="J17" s="20">
        <v>0</v>
      </c>
      <c r="K17" s="20">
        <v>0</v>
      </c>
      <c r="L17" s="20">
        <v>10</v>
      </c>
      <c r="M17" s="20">
        <v>6</v>
      </c>
      <c r="N17" s="20">
        <v>3</v>
      </c>
      <c r="O17" s="49">
        <v>0.6</v>
      </c>
    </row>
    <row r="18" spans="1:15" ht="16.5" thickBot="1" x14ac:dyDescent="0.3">
      <c r="A18" s="26" t="s">
        <v>45</v>
      </c>
      <c r="B18" s="27"/>
      <c r="C18" s="28">
        <f>C11+250+C13+C14+C15+C16+C17</f>
        <v>1040</v>
      </c>
      <c r="D18" s="29">
        <f>SUM(D11:D17)</f>
        <v>31.460000000000004</v>
      </c>
      <c r="E18" s="29">
        <f t="shared" ref="E18:O18" si="1">SUM(E11:E17)</f>
        <v>35.340000000000003</v>
      </c>
      <c r="F18" s="29">
        <f t="shared" si="1"/>
        <v>135.49</v>
      </c>
      <c r="G18" s="29">
        <f t="shared" si="1"/>
        <v>1023.77</v>
      </c>
      <c r="H18" s="29">
        <f t="shared" si="1"/>
        <v>0.54899999999999993</v>
      </c>
      <c r="I18" s="29">
        <f t="shared" si="1"/>
        <v>53.894999999999996</v>
      </c>
      <c r="J18" s="29">
        <f t="shared" si="1"/>
        <v>119.40089999999999</v>
      </c>
      <c r="K18" s="29">
        <f t="shared" si="1"/>
        <v>3.2340000000000004</v>
      </c>
      <c r="L18" s="29">
        <f t="shared" si="1"/>
        <v>493.57</v>
      </c>
      <c r="M18" s="29">
        <f t="shared" si="1"/>
        <v>566.39</v>
      </c>
      <c r="N18" s="29">
        <f t="shared" si="1"/>
        <v>117.93</v>
      </c>
      <c r="O18" s="29">
        <f t="shared" si="1"/>
        <v>6.129999999999999</v>
      </c>
    </row>
    <row r="19" spans="1:15" ht="95.25" thickTop="1" x14ac:dyDescent="0.25">
      <c r="A19" s="50" t="s">
        <v>46</v>
      </c>
      <c r="B19" s="44" t="s">
        <v>47</v>
      </c>
      <c r="C19" s="45">
        <v>110</v>
      </c>
      <c r="D19" s="46">
        <v>11.07</v>
      </c>
      <c r="E19" s="46">
        <v>10.67</v>
      </c>
      <c r="F19" s="46">
        <v>12.01</v>
      </c>
      <c r="G19" s="46">
        <v>178.77</v>
      </c>
      <c r="H19" s="46">
        <v>4.3499999999999997E-2</v>
      </c>
      <c r="I19" s="46">
        <v>2.177</v>
      </c>
      <c r="J19" s="46">
        <v>0.06</v>
      </c>
      <c r="K19" s="46">
        <v>1.248</v>
      </c>
      <c r="L19" s="46">
        <v>54.41</v>
      </c>
      <c r="M19" s="46">
        <v>102.36799999999999</v>
      </c>
      <c r="N19" s="46">
        <v>18.608000000000001</v>
      </c>
      <c r="O19" s="51">
        <v>1.2870000000000001</v>
      </c>
    </row>
    <row r="20" spans="1:15" ht="78.75" x14ac:dyDescent="0.25">
      <c r="A20" s="38" t="s">
        <v>48</v>
      </c>
      <c r="B20" s="39" t="s">
        <v>49</v>
      </c>
      <c r="C20" s="40">
        <v>210</v>
      </c>
      <c r="D20" s="41">
        <v>4.92</v>
      </c>
      <c r="E20" s="41">
        <v>11.79</v>
      </c>
      <c r="F20" s="41">
        <v>38.380000000000003</v>
      </c>
      <c r="G20" s="41">
        <v>279.72000000000003</v>
      </c>
      <c r="H20" s="41">
        <v>0.19</v>
      </c>
      <c r="I20" s="41">
        <v>1.54</v>
      </c>
      <c r="J20" s="41">
        <v>77</v>
      </c>
      <c r="K20" s="41">
        <v>0.21</v>
      </c>
      <c r="L20" s="41">
        <v>49.87</v>
      </c>
      <c r="M20" s="41">
        <v>24.22</v>
      </c>
      <c r="N20" s="41">
        <v>40.61</v>
      </c>
      <c r="O20" s="42">
        <v>5.44</v>
      </c>
    </row>
    <row r="21" spans="1:15" ht="51" x14ac:dyDescent="0.25">
      <c r="A21" s="21" t="s">
        <v>39</v>
      </c>
      <c r="B21" s="18" t="s">
        <v>40</v>
      </c>
      <c r="C21" s="19">
        <v>90</v>
      </c>
      <c r="D21" s="20">
        <v>5.94</v>
      </c>
      <c r="E21" s="20">
        <v>1.08</v>
      </c>
      <c r="F21" s="20">
        <v>30.06</v>
      </c>
      <c r="G21" s="20">
        <v>156.6</v>
      </c>
      <c r="H21" s="24">
        <v>0.16</v>
      </c>
      <c r="I21" s="24">
        <v>0</v>
      </c>
      <c r="J21" s="24">
        <v>0</v>
      </c>
      <c r="K21" s="24">
        <v>1.26</v>
      </c>
      <c r="L21" s="24">
        <v>31.5</v>
      </c>
      <c r="M21" s="24">
        <v>142.5</v>
      </c>
      <c r="N21" s="24">
        <v>42.3</v>
      </c>
      <c r="O21" s="47">
        <v>3.51</v>
      </c>
    </row>
    <row r="22" spans="1:15" ht="141.75" x14ac:dyDescent="0.25">
      <c r="A22" s="21" t="s">
        <v>43</v>
      </c>
      <c r="B22" s="48" t="s">
        <v>50</v>
      </c>
      <c r="C22" s="19">
        <v>200</v>
      </c>
      <c r="D22" s="20">
        <v>0.3</v>
      </c>
      <c r="E22" s="20">
        <v>0</v>
      </c>
      <c r="F22" s="20">
        <v>20.100000000000001</v>
      </c>
      <c r="G22" s="20">
        <v>81</v>
      </c>
      <c r="H22" s="20">
        <v>0</v>
      </c>
      <c r="I22" s="20">
        <v>0.8</v>
      </c>
      <c r="J22" s="20">
        <v>0</v>
      </c>
      <c r="K22" s="20">
        <v>0</v>
      </c>
      <c r="L22" s="20">
        <v>10</v>
      </c>
      <c r="M22" s="20">
        <v>6</v>
      </c>
      <c r="N22" s="20">
        <v>3</v>
      </c>
      <c r="O22" s="49">
        <v>0.6</v>
      </c>
    </row>
    <row r="23" spans="1:15" ht="16.5" thickBot="1" x14ac:dyDescent="0.3">
      <c r="A23" s="52" t="s">
        <v>51</v>
      </c>
      <c r="B23" s="53"/>
      <c r="C23" s="28">
        <f>SUM(C19:C22)</f>
        <v>610</v>
      </c>
      <c r="D23" s="29">
        <f>SUM(D19:D22)</f>
        <v>22.23</v>
      </c>
      <c r="E23" s="29">
        <f t="shared" ref="E23:O23" si="2">SUM(E19:E22)</f>
        <v>23.54</v>
      </c>
      <c r="F23" s="29">
        <f t="shared" si="2"/>
        <v>100.55000000000001</v>
      </c>
      <c r="G23" s="29">
        <f t="shared" si="2"/>
        <v>696.09</v>
      </c>
      <c r="H23" s="29">
        <f t="shared" si="2"/>
        <v>0.39349999999999996</v>
      </c>
      <c r="I23" s="29">
        <f t="shared" si="2"/>
        <v>4.5170000000000003</v>
      </c>
      <c r="J23" s="29">
        <f t="shared" si="2"/>
        <v>77.06</v>
      </c>
      <c r="K23" s="29">
        <f t="shared" si="2"/>
        <v>2.718</v>
      </c>
      <c r="L23" s="29">
        <f t="shared" si="2"/>
        <v>145.78</v>
      </c>
      <c r="M23" s="29">
        <f t="shared" si="2"/>
        <v>275.08799999999997</v>
      </c>
      <c r="N23" s="29">
        <f t="shared" si="2"/>
        <v>104.518</v>
      </c>
      <c r="O23" s="29">
        <f t="shared" si="2"/>
        <v>10.837</v>
      </c>
    </row>
    <row r="24" spans="1:15" ht="16.5" thickTop="1" x14ac:dyDescent="0.25">
      <c r="A24" s="54" t="s">
        <v>52</v>
      </c>
      <c r="B24" s="55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</row>
    <row r="25" spans="1:15" ht="51" x14ac:dyDescent="0.25">
      <c r="A25" s="21" t="s">
        <v>53</v>
      </c>
      <c r="B25" s="18" t="s">
        <v>54</v>
      </c>
      <c r="C25" s="19">
        <v>250</v>
      </c>
      <c r="D25" s="24">
        <f>(C25*5.8)/200</f>
        <v>7.25</v>
      </c>
      <c r="E25" s="24">
        <v>6.25</v>
      </c>
      <c r="F25" s="24">
        <v>10</v>
      </c>
      <c r="G25" s="24">
        <v>125</v>
      </c>
      <c r="H25" s="24">
        <v>0.1</v>
      </c>
      <c r="I25" s="24">
        <v>1.75</v>
      </c>
      <c r="J25" s="24">
        <v>0.05</v>
      </c>
      <c r="K25" s="24">
        <v>0</v>
      </c>
      <c r="L25" s="24">
        <v>300</v>
      </c>
      <c r="M25" s="24">
        <v>225</v>
      </c>
      <c r="N25" s="24">
        <v>35</v>
      </c>
      <c r="O25" s="25">
        <v>0.25</v>
      </c>
    </row>
    <row r="26" spans="1:15" ht="51" x14ac:dyDescent="0.25">
      <c r="A26" s="21" t="s">
        <v>55</v>
      </c>
      <c r="B26" s="59" t="s">
        <v>56</v>
      </c>
      <c r="C26" s="60">
        <v>100</v>
      </c>
      <c r="D26" s="46">
        <v>9.1300000000000008</v>
      </c>
      <c r="E26" s="46">
        <v>10.88</v>
      </c>
      <c r="F26" s="46">
        <v>44.59</v>
      </c>
      <c r="G26" s="46">
        <v>302.39999999999998</v>
      </c>
      <c r="H26" s="46">
        <v>0.08</v>
      </c>
      <c r="I26" s="46">
        <v>0.2</v>
      </c>
      <c r="J26" s="46">
        <v>0.15</v>
      </c>
      <c r="K26" s="46">
        <v>0.8</v>
      </c>
      <c r="L26" s="46">
        <v>66</v>
      </c>
      <c r="M26" s="46">
        <v>124</v>
      </c>
      <c r="N26" s="46">
        <v>14</v>
      </c>
      <c r="O26" s="46">
        <v>0.8</v>
      </c>
    </row>
    <row r="27" spans="1:15" ht="16.5" thickBot="1" x14ac:dyDescent="0.3">
      <c r="A27" s="52" t="s">
        <v>57</v>
      </c>
      <c r="B27" s="53"/>
      <c r="C27" s="28">
        <f>SUM(C25:C26)</f>
        <v>350</v>
      </c>
      <c r="D27" s="61">
        <f>SUM(D25:D26)</f>
        <v>16.380000000000003</v>
      </c>
      <c r="E27" s="61">
        <f t="shared" ref="E27:O27" si="3">SUM(E25:E26)</f>
        <v>17.130000000000003</v>
      </c>
      <c r="F27" s="61">
        <f t="shared" si="3"/>
        <v>54.59</v>
      </c>
      <c r="G27" s="61">
        <f t="shared" si="3"/>
        <v>427.4</v>
      </c>
      <c r="H27" s="61">
        <f t="shared" si="3"/>
        <v>0.18</v>
      </c>
      <c r="I27" s="61">
        <f t="shared" si="3"/>
        <v>1.95</v>
      </c>
      <c r="J27" s="61">
        <f t="shared" si="3"/>
        <v>0.2</v>
      </c>
      <c r="K27" s="61">
        <f t="shared" si="3"/>
        <v>0.8</v>
      </c>
      <c r="L27" s="61">
        <f t="shared" si="3"/>
        <v>366</v>
      </c>
      <c r="M27" s="61">
        <f t="shared" si="3"/>
        <v>349</v>
      </c>
      <c r="N27" s="61">
        <f t="shared" si="3"/>
        <v>49</v>
      </c>
      <c r="O27" s="61">
        <f t="shared" si="3"/>
        <v>1.05</v>
      </c>
    </row>
    <row r="28" spans="1:15" ht="17.25" thickTop="1" thickBot="1" x14ac:dyDescent="0.3">
      <c r="A28" s="62" t="s">
        <v>58</v>
      </c>
      <c r="B28" s="63"/>
      <c r="C28" s="64"/>
      <c r="D28" s="61">
        <f>D9+D18+D23</f>
        <v>78.440000000000012</v>
      </c>
      <c r="E28" s="61">
        <f t="shared" ref="E28:O28" si="4">E9+E18+E23</f>
        <v>81.72</v>
      </c>
      <c r="F28" s="61">
        <f t="shared" si="4"/>
        <v>339.26</v>
      </c>
      <c r="G28" s="61">
        <f t="shared" si="4"/>
        <v>2446.86</v>
      </c>
      <c r="H28" s="61">
        <f t="shared" si="4"/>
        <v>1.3184999999999998</v>
      </c>
      <c r="I28" s="61">
        <f t="shared" si="4"/>
        <v>68.411999999999992</v>
      </c>
      <c r="J28" s="61">
        <f t="shared" si="4"/>
        <v>315.5609</v>
      </c>
      <c r="K28" s="61">
        <f t="shared" si="4"/>
        <v>7.532</v>
      </c>
      <c r="L28" s="61">
        <f t="shared" si="4"/>
        <v>868.57999999999993</v>
      </c>
      <c r="M28" s="61">
        <f t="shared" si="4"/>
        <v>1115.2080000000001</v>
      </c>
      <c r="N28" s="61">
        <f t="shared" si="4"/>
        <v>267.03800000000001</v>
      </c>
      <c r="O28" s="61">
        <f t="shared" si="4"/>
        <v>19.186999999999998</v>
      </c>
    </row>
    <row r="29" spans="1:15" ht="17.25" thickTop="1" thickBot="1" x14ac:dyDescent="0.3">
      <c r="A29" s="62" t="s">
        <v>59</v>
      </c>
      <c r="B29" s="63"/>
      <c r="C29" s="64"/>
      <c r="D29" s="61">
        <f>D9+D18+D27</f>
        <v>72.59</v>
      </c>
      <c r="E29" s="61">
        <f t="shared" ref="E29:O29" si="5">E9+E18+E27</f>
        <v>75.31</v>
      </c>
      <c r="F29" s="61">
        <f t="shared" si="5"/>
        <v>293.3</v>
      </c>
      <c r="G29" s="61">
        <f t="shared" si="5"/>
        <v>2178.17</v>
      </c>
      <c r="H29" s="61">
        <f t="shared" si="5"/>
        <v>1.105</v>
      </c>
      <c r="I29" s="61">
        <f t="shared" si="5"/>
        <v>65.844999999999999</v>
      </c>
      <c r="J29" s="61">
        <f t="shared" si="5"/>
        <v>238.70089999999999</v>
      </c>
      <c r="K29" s="61">
        <f t="shared" si="5"/>
        <v>5.6139999999999999</v>
      </c>
      <c r="L29" s="61">
        <f t="shared" si="5"/>
        <v>1088.8</v>
      </c>
      <c r="M29" s="61">
        <f t="shared" si="5"/>
        <v>1189.1199999999999</v>
      </c>
      <c r="N29" s="61">
        <f t="shared" si="5"/>
        <v>211.52</v>
      </c>
      <c r="O29" s="61">
        <f t="shared" si="5"/>
        <v>9.3999999999999986</v>
      </c>
    </row>
    <row r="30" spans="1:15" ht="17.25" thickTop="1" thickBot="1" x14ac:dyDescent="0.3">
      <c r="A30" s="65" t="s">
        <v>60</v>
      </c>
      <c r="B30" s="66"/>
      <c r="C30" s="67"/>
      <c r="D30" s="61">
        <f>D9+D18+D23+D27</f>
        <v>94.820000000000022</v>
      </c>
      <c r="E30" s="61">
        <f t="shared" ref="E30:O30" si="6">E9+E18+E23+E27</f>
        <v>98.85</v>
      </c>
      <c r="F30" s="61">
        <f t="shared" si="6"/>
        <v>393.85</v>
      </c>
      <c r="G30" s="61">
        <f t="shared" si="6"/>
        <v>2874.26</v>
      </c>
      <c r="H30" s="61">
        <f t="shared" si="6"/>
        <v>1.4984999999999997</v>
      </c>
      <c r="I30" s="61">
        <f t="shared" si="6"/>
        <v>70.361999999999995</v>
      </c>
      <c r="J30" s="61">
        <f t="shared" si="6"/>
        <v>315.76089999999999</v>
      </c>
      <c r="K30" s="61">
        <f t="shared" si="6"/>
        <v>8.3320000000000007</v>
      </c>
      <c r="L30" s="61">
        <f t="shared" si="6"/>
        <v>1234.58</v>
      </c>
      <c r="M30" s="61">
        <f t="shared" si="6"/>
        <v>1464.2080000000001</v>
      </c>
      <c r="N30" s="61">
        <f t="shared" si="6"/>
        <v>316.03800000000001</v>
      </c>
      <c r="O30" s="61">
        <f t="shared" si="6"/>
        <v>20.236999999999998</v>
      </c>
    </row>
    <row r="31" spans="1:15" ht="15.75" thickTop="1" x14ac:dyDescent="0.25">
      <c r="A31" s="68"/>
      <c r="B31" s="2"/>
      <c r="C31" s="2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</row>
    <row r="32" spans="1:15" x14ac:dyDescent="0.25">
      <c r="A32" s="68"/>
      <c r="B32" s="2"/>
      <c r="C32" s="2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 t="s">
        <v>61</v>
      </c>
      <c r="O32" s="70"/>
    </row>
    <row r="33" spans="1:15" ht="15.75" x14ac:dyDescent="0.25">
      <c r="A33" s="1" t="s">
        <v>62</v>
      </c>
      <c r="B33" s="2"/>
      <c r="C33" s="2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1:15" ht="15.75" thickBot="1" x14ac:dyDescent="0.3">
      <c r="A34" s="68"/>
      <c r="B34" s="2"/>
      <c r="C34" s="2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1:15" ht="16.5" thickTop="1" x14ac:dyDescent="0.25">
      <c r="A35" s="3" t="s">
        <v>1</v>
      </c>
      <c r="B35" s="4" t="s">
        <v>2</v>
      </c>
      <c r="C35" s="4" t="s">
        <v>3</v>
      </c>
      <c r="D35" s="5" t="s">
        <v>4</v>
      </c>
      <c r="E35" s="5"/>
      <c r="F35" s="5"/>
      <c r="G35" s="5" t="s">
        <v>5</v>
      </c>
      <c r="H35" s="5" t="s">
        <v>6</v>
      </c>
      <c r="I35" s="5"/>
      <c r="J35" s="5"/>
      <c r="K35" s="5"/>
      <c r="L35" s="5" t="s">
        <v>7</v>
      </c>
      <c r="M35" s="5"/>
      <c r="N35" s="5"/>
      <c r="O35" s="6"/>
    </row>
    <row r="36" spans="1:15" ht="32.25" thickBot="1" x14ac:dyDescent="0.3">
      <c r="A36" s="7"/>
      <c r="B36" s="8"/>
      <c r="C36" s="8"/>
      <c r="D36" s="9" t="s">
        <v>8</v>
      </c>
      <c r="E36" s="9" t="s">
        <v>9</v>
      </c>
      <c r="F36" s="9" t="s">
        <v>10</v>
      </c>
      <c r="G36" s="10"/>
      <c r="H36" s="9" t="s">
        <v>11</v>
      </c>
      <c r="I36" s="9" t="s">
        <v>12</v>
      </c>
      <c r="J36" s="9" t="s">
        <v>13</v>
      </c>
      <c r="K36" s="9" t="s">
        <v>14</v>
      </c>
      <c r="L36" s="9" t="s">
        <v>15</v>
      </c>
      <c r="M36" s="9" t="s">
        <v>16</v>
      </c>
      <c r="N36" s="9" t="s">
        <v>17</v>
      </c>
      <c r="O36" s="11" t="s">
        <v>18</v>
      </c>
    </row>
    <row r="37" spans="1:15" ht="16.5" thickTop="1" x14ac:dyDescent="0.25">
      <c r="A37" s="12" t="s">
        <v>19</v>
      </c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94.5" x14ac:dyDescent="0.25">
      <c r="A38" s="21" t="s">
        <v>63</v>
      </c>
      <c r="B38" s="18" t="s">
        <v>64</v>
      </c>
      <c r="C38" s="19">
        <v>230</v>
      </c>
      <c r="D38" s="20">
        <v>18.91</v>
      </c>
      <c r="E38" s="20">
        <v>8.16</v>
      </c>
      <c r="F38" s="20">
        <v>50.08</v>
      </c>
      <c r="G38" s="20">
        <v>351.73</v>
      </c>
      <c r="H38" s="20">
        <v>0.28000000000000003</v>
      </c>
      <c r="I38" s="20">
        <v>0.03</v>
      </c>
      <c r="J38" s="20">
        <v>246.23</v>
      </c>
      <c r="K38" s="20">
        <v>0.92</v>
      </c>
      <c r="L38" s="20">
        <v>183.76</v>
      </c>
      <c r="M38" s="20">
        <v>249.69</v>
      </c>
      <c r="N38" s="20">
        <v>54.12</v>
      </c>
      <c r="O38" s="20">
        <v>0.68</v>
      </c>
    </row>
    <row r="39" spans="1:15" ht="78.75" x14ac:dyDescent="0.25">
      <c r="A39" s="17" t="s">
        <v>65</v>
      </c>
      <c r="B39" s="18" t="s">
        <v>66</v>
      </c>
      <c r="C39" s="19">
        <v>60</v>
      </c>
      <c r="D39" s="20">
        <v>2.74</v>
      </c>
      <c r="E39" s="20">
        <v>14.28</v>
      </c>
      <c r="F39" s="20">
        <v>18</v>
      </c>
      <c r="G39" s="20">
        <v>207.52</v>
      </c>
      <c r="H39" s="20">
        <v>0.05</v>
      </c>
      <c r="I39" s="20">
        <v>0</v>
      </c>
      <c r="J39" s="20">
        <v>60</v>
      </c>
      <c r="K39" s="20">
        <v>0.3</v>
      </c>
      <c r="L39" s="20">
        <v>49.2</v>
      </c>
      <c r="M39" s="20">
        <v>13</v>
      </c>
      <c r="N39" s="20">
        <v>6.05</v>
      </c>
      <c r="O39" s="20">
        <v>1.28</v>
      </c>
    </row>
    <row r="40" spans="1:15" ht="51" x14ac:dyDescent="0.25">
      <c r="A40" s="21" t="s">
        <v>41</v>
      </c>
      <c r="B40" s="18" t="s">
        <v>67</v>
      </c>
      <c r="C40" s="19">
        <v>100</v>
      </c>
      <c r="D40" s="20">
        <v>1.5</v>
      </c>
      <c r="E40" s="20">
        <v>0.5</v>
      </c>
      <c r="F40" s="20">
        <v>21</v>
      </c>
      <c r="G40" s="20">
        <v>96</v>
      </c>
      <c r="H40" s="20">
        <v>0.04</v>
      </c>
      <c r="I40" s="20">
        <v>10</v>
      </c>
      <c r="J40" s="20">
        <v>0</v>
      </c>
      <c r="K40" s="20">
        <v>0.4</v>
      </c>
      <c r="L40" s="20">
        <v>8</v>
      </c>
      <c r="M40" s="20">
        <v>28</v>
      </c>
      <c r="N40" s="20">
        <v>42</v>
      </c>
      <c r="O40" s="49">
        <v>0.6</v>
      </c>
    </row>
    <row r="41" spans="1:15" ht="51" x14ac:dyDescent="0.25">
      <c r="A41" s="21" t="s">
        <v>68</v>
      </c>
      <c r="B41" s="18" t="s">
        <v>69</v>
      </c>
      <c r="C41" s="19">
        <v>200</v>
      </c>
      <c r="D41" s="20">
        <v>0.1</v>
      </c>
      <c r="E41" s="20">
        <v>0</v>
      </c>
      <c r="F41" s="20">
        <v>15.2</v>
      </c>
      <c r="G41" s="20">
        <v>61</v>
      </c>
      <c r="H41" s="20">
        <v>0</v>
      </c>
      <c r="I41" s="20">
        <v>2.8</v>
      </c>
      <c r="J41" s="20">
        <v>0</v>
      </c>
      <c r="K41" s="20">
        <v>0</v>
      </c>
      <c r="L41" s="20">
        <v>14.2</v>
      </c>
      <c r="M41" s="20">
        <v>4</v>
      </c>
      <c r="N41" s="20">
        <v>2</v>
      </c>
      <c r="O41" s="49">
        <v>0.4</v>
      </c>
    </row>
    <row r="42" spans="1:15" ht="16.5" thickBot="1" x14ac:dyDescent="0.3">
      <c r="A42" s="26" t="s">
        <v>28</v>
      </c>
      <c r="B42" s="27"/>
      <c r="C42" s="28">
        <f>SUM(C38:C41)</f>
        <v>590</v>
      </c>
      <c r="D42" s="29">
        <f>SUM(D38:D41)</f>
        <v>23.25</v>
      </c>
      <c r="E42" s="29">
        <f t="shared" ref="E42:O42" si="7">SUM(E38:E41)</f>
        <v>22.939999999999998</v>
      </c>
      <c r="F42" s="29">
        <f t="shared" si="7"/>
        <v>104.28</v>
      </c>
      <c r="G42" s="29">
        <f>SUM(G38:G41)</f>
        <v>716.25</v>
      </c>
      <c r="H42" s="29">
        <f t="shared" si="7"/>
        <v>0.37</v>
      </c>
      <c r="I42" s="29">
        <f t="shared" si="7"/>
        <v>12.829999999999998</v>
      </c>
      <c r="J42" s="29">
        <f t="shared" si="7"/>
        <v>306.23</v>
      </c>
      <c r="K42" s="29">
        <f t="shared" si="7"/>
        <v>1.62</v>
      </c>
      <c r="L42" s="29">
        <f t="shared" si="7"/>
        <v>255.15999999999997</v>
      </c>
      <c r="M42" s="29">
        <f t="shared" si="7"/>
        <v>294.69</v>
      </c>
      <c r="N42" s="29">
        <f t="shared" si="7"/>
        <v>104.16999999999999</v>
      </c>
      <c r="O42" s="29">
        <f t="shared" si="7"/>
        <v>2.96</v>
      </c>
    </row>
    <row r="43" spans="1:15" ht="16.5" thickTop="1" x14ac:dyDescent="0.25">
      <c r="A43" s="12" t="s">
        <v>29</v>
      </c>
      <c r="B43" s="13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</row>
    <row r="44" spans="1:15" ht="51" x14ac:dyDescent="0.25">
      <c r="A44" s="21" t="s">
        <v>70</v>
      </c>
      <c r="B44" s="18" t="s">
        <v>71</v>
      </c>
      <c r="C44" s="19">
        <v>100</v>
      </c>
      <c r="D44" s="20">
        <v>2.4</v>
      </c>
      <c r="E44" s="20">
        <v>7.1</v>
      </c>
      <c r="F44" s="20">
        <v>10.4</v>
      </c>
      <c r="G44" s="20">
        <v>115</v>
      </c>
      <c r="H44" s="20">
        <v>0.03</v>
      </c>
      <c r="I44" s="20">
        <v>7.9</v>
      </c>
      <c r="J44" s="20">
        <v>0</v>
      </c>
      <c r="K44" s="20">
        <v>3.8</v>
      </c>
      <c r="L44" s="20">
        <v>44</v>
      </c>
      <c r="M44" s="20">
        <v>58</v>
      </c>
      <c r="N44" s="20">
        <v>30</v>
      </c>
      <c r="O44" s="20">
        <v>1.7</v>
      </c>
    </row>
    <row r="45" spans="1:15" ht="94.5" x14ac:dyDescent="0.25">
      <c r="A45" s="21" t="s">
        <v>72</v>
      </c>
      <c r="B45" s="18" t="s">
        <v>73</v>
      </c>
      <c r="C45" s="19">
        <v>250</v>
      </c>
      <c r="D45" s="20">
        <v>2.1749999999999998</v>
      </c>
      <c r="E45" s="20">
        <v>4.45</v>
      </c>
      <c r="F45" s="20">
        <v>12.025</v>
      </c>
      <c r="G45" s="20">
        <v>97</v>
      </c>
      <c r="H45" s="20">
        <v>6.5000000000000002E-2</v>
      </c>
      <c r="I45" s="20">
        <v>9.1750000000000007</v>
      </c>
      <c r="J45" s="20">
        <v>92.4</v>
      </c>
      <c r="K45" s="20">
        <v>0.25</v>
      </c>
      <c r="L45" s="20">
        <v>97.64</v>
      </c>
      <c r="M45" s="20">
        <v>92.814999999999998</v>
      </c>
      <c r="N45" s="20">
        <v>20</v>
      </c>
      <c r="O45" s="20">
        <v>9.7000000000000003E-2</v>
      </c>
    </row>
    <row r="46" spans="1:15" ht="47.25" x14ac:dyDescent="0.25">
      <c r="A46" s="71" t="s">
        <v>74</v>
      </c>
      <c r="B46" s="72" t="s">
        <v>75</v>
      </c>
      <c r="C46" s="73">
        <v>210</v>
      </c>
      <c r="D46" s="74">
        <v>20.399999999999999</v>
      </c>
      <c r="E46" s="74">
        <v>20.12</v>
      </c>
      <c r="F46" s="74">
        <v>60.02</v>
      </c>
      <c r="G46" s="74">
        <v>505.28</v>
      </c>
      <c r="H46" s="20">
        <v>0.12</v>
      </c>
      <c r="I46" s="20">
        <v>11.2</v>
      </c>
      <c r="J46" s="20">
        <v>163</v>
      </c>
      <c r="K46" s="20">
        <v>4.1100000000000003</v>
      </c>
      <c r="L46" s="20">
        <v>130.25</v>
      </c>
      <c r="M46" s="20">
        <v>124.4</v>
      </c>
      <c r="N46" s="20">
        <v>16.5</v>
      </c>
      <c r="O46" s="20">
        <v>0.05</v>
      </c>
    </row>
    <row r="47" spans="1:15" ht="51" x14ac:dyDescent="0.25">
      <c r="A47" s="21" t="s">
        <v>24</v>
      </c>
      <c r="B47" s="18" t="s">
        <v>25</v>
      </c>
      <c r="C47" s="19">
        <v>90</v>
      </c>
      <c r="D47" s="20">
        <v>6.84</v>
      </c>
      <c r="E47" s="20">
        <v>0.72</v>
      </c>
      <c r="F47" s="20">
        <v>44.28</v>
      </c>
      <c r="G47" s="20">
        <v>211.5</v>
      </c>
      <c r="H47" s="20">
        <v>0.1</v>
      </c>
      <c r="I47" s="20">
        <v>0</v>
      </c>
      <c r="J47" s="20">
        <v>0</v>
      </c>
      <c r="K47" s="20">
        <v>0.99</v>
      </c>
      <c r="L47" s="20">
        <v>18</v>
      </c>
      <c r="M47" s="20">
        <v>58.5</v>
      </c>
      <c r="N47" s="20">
        <v>12.6</v>
      </c>
      <c r="O47" s="20">
        <v>0.99</v>
      </c>
    </row>
    <row r="48" spans="1:15" ht="78.75" x14ac:dyDescent="0.25">
      <c r="A48" s="75" t="s">
        <v>76</v>
      </c>
      <c r="B48" s="76" t="s">
        <v>77</v>
      </c>
      <c r="C48" s="77">
        <v>200</v>
      </c>
      <c r="D48" s="78">
        <v>0.2</v>
      </c>
      <c r="E48" s="78">
        <v>0.1</v>
      </c>
      <c r="F48" s="78">
        <v>10.7</v>
      </c>
      <c r="G48" s="78">
        <v>44</v>
      </c>
      <c r="H48" s="78">
        <v>0.01</v>
      </c>
      <c r="I48" s="78">
        <v>28.4</v>
      </c>
      <c r="J48" s="78">
        <v>0</v>
      </c>
      <c r="K48" s="78">
        <v>0.1</v>
      </c>
      <c r="L48" s="78">
        <v>7.5</v>
      </c>
      <c r="M48" s="78">
        <v>6.4</v>
      </c>
      <c r="N48" s="78">
        <v>6.1</v>
      </c>
      <c r="O48" s="79">
        <v>0.28999999999999998</v>
      </c>
    </row>
    <row r="49" spans="1:15" ht="16.5" thickBot="1" x14ac:dyDescent="0.3">
      <c r="A49" s="26" t="s">
        <v>45</v>
      </c>
      <c r="B49" s="27"/>
      <c r="C49" s="28">
        <f t="shared" ref="C49:O49" si="8">SUM(C44:C48)</f>
        <v>850</v>
      </c>
      <c r="D49" s="29">
        <f t="shared" si="8"/>
        <v>32.015000000000001</v>
      </c>
      <c r="E49" s="29">
        <f t="shared" si="8"/>
        <v>32.49</v>
      </c>
      <c r="F49" s="29">
        <f t="shared" si="8"/>
        <v>137.42500000000001</v>
      </c>
      <c r="G49" s="29">
        <f t="shared" si="8"/>
        <v>972.78</v>
      </c>
      <c r="H49" s="29">
        <f t="shared" si="8"/>
        <v>0.32500000000000001</v>
      </c>
      <c r="I49" s="29">
        <f t="shared" si="8"/>
        <v>56.674999999999997</v>
      </c>
      <c r="J49" s="29">
        <f t="shared" si="8"/>
        <v>255.4</v>
      </c>
      <c r="K49" s="29">
        <f t="shared" si="8"/>
        <v>9.25</v>
      </c>
      <c r="L49" s="29">
        <f t="shared" si="8"/>
        <v>297.39</v>
      </c>
      <c r="M49" s="29">
        <f t="shared" si="8"/>
        <v>340.11500000000001</v>
      </c>
      <c r="N49" s="29">
        <f t="shared" si="8"/>
        <v>85.199999999999989</v>
      </c>
      <c r="O49" s="29">
        <f t="shared" si="8"/>
        <v>3.1269999999999998</v>
      </c>
    </row>
    <row r="50" spans="1:15" ht="16.5" thickTop="1" x14ac:dyDescent="0.25">
      <c r="A50" s="80" t="s">
        <v>78</v>
      </c>
      <c r="B50" s="81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4"/>
    </row>
    <row r="51" spans="1:15" ht="110.25" x14ac:dyDescent="0.25">
      <c r="A51" s="85" t="s">
        <v>79</v>
      </c>
      <c r="B51" s="86" t="s">
        <v>80</v>
      </c>
      <c r="C51" s="87">
        <v>105</v>
      </c>
      <c r="D51" s="88">
        <v>8.8800000000000008</v>
      </c>
      <c r="E51" s="88">
        <v>13.22</v>
      </c>
      <c r="F51" s="88">
        <v>10.67</v>
      </c>
      <c r="G51" s="88">
        <v>164</v>
      </c>
      <c r="H51" s="88">
        <v>5.7599999999999998E-2</v>
      </c>
      <c r="I51" s="88">
        <v>2.1000000000000001E-2</v>
      </c>
      <c r="J51" s="88">
        <v>2.691E-2</v>
      </c>
      <c r="K51" s="88">
        <v>0.44550000000000001</v>
      </c>
      <c r="L51" s="88">
        <v>26.0625</v>
      </c>
      <c r="M51" s="88">
        <v>126.32250000000001</v>
      </c>
      <c r="N51" s="88">
        <v>17.13</v>
      </c>
      <c r="O51" s="89">
        <v>0.06</v>
      </c>
    </row>
    <row r="52" spans="1:15" ht="78.75" x14ac:dyDescent="0.25">
      <c r="A52" s="17" t="s">
        <v>81</v>
      </c>
      <c r="B52" s="39" t="s">
        <v>82</v>
      </c>
      <c r="C52" s="19">
        <v>200</v>
      </c>
      <c r="D52" s="20">
        <v>6.29</v>
      </c>
      <c r="E52" s="20">
        <v>7.92</v>
      </c>
      <c r="F52" s="20">
        <v>40.35</v>
      </c>
      <c r="G52" s="20">
        <v>252.19</v>
      </c>
      <c r="H52" s="20">
        <v>0.08</v>
      </c>
      <c r="I52" s="20">
        <v>0</v>
      </c>
      <c r="J52" s="20">
        <v>140</v>
      </c>
      <c r="K52" s="20">
        <v>1.1200000000000001</v>
      </c>
      <c r="L52" s="20">
        <v>98.4</v>
      </c>
      <c r="M52" s="20">
        <v>249.13</v>
      </c>
      <c r="N52" s="20">
        <v>11.34</v>
      </c>
      <c r="O52" s="20">
        <v>0.12</v>
      </c>
    </row>
    <row r="53" spans="1:15" ht="51" x14ac:dyDescent="0.25">
      <c r="A53" s="43" t="s">
        <v>39</v>
      </c>
      <c r="B53" s="18" t="s">
        <v>40</v>
      </c>
      <c r="C53" s="19">
        <v>95</v>
      </c>
      <c r="D53" s="20">
        <v>6.27</v>
      </c>
      <c r="E53" s="20">
        <v>1.1399999999999999</v>
      </c>
      <c r="F53" s="20">
        <v>31.73</v>
      </c>
      <c r="G53" s="20">
        <v>165.3</v>
      </c>
      <c r="H53" s="20">
        <v>0.17</v>
      </c>
      <c r="I53" s="20">
        <v>0</v>
      </c>
      <c r="J53" s="20">
        <v>0</v>
      </c>
      <c r="K53" s="20">
        <v>1.33</v>
      </c>
      <c r="L53" s="20">
        <v>34.514000000000003</v>
      </c>
      <c r="M53" s="20">
        <v>150.1</v>
      </c>
      <c r="N53" s="20">
        <v>44.65</v>
      </c>
      <c r="O53" s="49">
        <v>3.7050000000000001</v>
      </c>
    </row>
    <row r="54" spans="1:15" ht="78.75" x14ac:dyDescent="0.25">
      <c r="A54" s="21" t="s">
        <v>83</v>
      </c>
      <c r="B54" s="18" t="s">
        <v>84</v>
      </c>
      <c r="C54" s="19">
        <v>200</v>
      </c>
      <c r="D54" s="20">
        <v>1.4</v>
      </c>
      <c r="E54" s="20">
        <v>0</v>
      </c>
      <c r="F54" s="20">
        <v>17.8</v>
      </c>
      <c r="G54" s="20">
        <v>136.80000000000001</v>
      </c>
      <c r="H54" s="20">
        <v>0.09</v>
      </c>
      <c r="I54" s="20">
        <v>7.0000000000000007E-2</v>
      </c>
      <c r="J54" s="20">
        <v>2E-3</v>
      </c>
      <c r="K54" s="20">
        <v>0.98</v>
      </c>
      <c r="L54" s="20">
        <v>119.8</v>
      </c>
      <c r="M54" s="20">
        <v>153.30000000000001</v>
      </c>
      <c r="N54" s="20">
        <v>0.28000000000000003</v>
      </c>
      <c r="O54" s="49">
        <v>0.31</v>
      </c>
    </row>
    <row r="55" spans="1:15" ht="16.5" thickBot="1" x14ac:dyDescent="0.3">
      <c r="A55" s="90" t="s">
        <v>51</v>
      </c>
      <c r="B55" s="53"/>
      <c r="C55" s="91">
        <f>SUM(C51:C54)</f>
        <v>600</v>
      </c>
      <c r="D55" s="29">
        <f>SUM(D51:D54)</f>
        <v>22.84</v>
      </c>
      <c r="E55" s="29">
        <f t="shared" ref="E55:O55" si="9">SUM(E51:E54)</f>
        <v>22.28</v>
      </c>
      <c r="F55" s="29">
        <f t="shared" si="9"/>
        <v>100.55</v>
      </c>
      <c r="G55" s="29">
        <f t="shared" si="9"/>
        <v>718.29</v>
      </c>
      <c r="H55" s="29">
        <f t="shared" si="9"/>
        <v>0.39759999999999995</v>
      </c>
      <c r="I55" s="29">
        <f t="shared" si="9"/>
        <v>9.1000000000000011E-2</v>
      </c>
      <c r="J55" s="29">
        <f t="shared" si="9"/>
        <v>140.02891</v>
      </c>
      <c r="K55" s="29">
        <f t="shared" si="9"/>
        <v>3.8755000000000002</v>
      </c>
      <c r="L55" s="29">
        <f t="shared" si="9"/>
        <v>278.7765</v>
      </c>
      <c r="M55" s="29">
        <f t="shared" si="9"/>
        <v>678.85249999999996</v>
      </c>
      <c r="N55" s="29">
        <f t="shared" si="9"/>
        <v>73.400000000000006</v>
      </c>
      <c r="O55" s="29">
        <f t="shared" si="9"/>
        <v>4.1950000000000003</v>
      </c>
    </row>
    <row r="56" spans="1:15" ht="16.5" thickTop="1" x14ac:dyDescent="0.25">
      <c r="A56" s="12" t="s">
        <v>52</v>
      </c>
      <c r="B56" s="13"/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/>
    </row>
    <row r="57" spans="1:15" ht="51" x14ac:dyDescent="0.25">
      <c r="A57" s="21" t="s">
        <v>53</v>
      </c>
      <c r="B57" s="18" t="s">
        <v>85</v>
      </c>
      <c r="C57" s="19">
        <v>250</v>
      </c>
      <c r="D57" s="20">
        <v>7.25</v>
      </c>
      <c r="E57" s="20">
        <v>6.25</v>
      </c>
      <c r="F57" s="20">
        <v>10</v>
      </c>
      <c r="G57" s="20">
        <v>125</v>
      </c>
      <c r="H57" s="20">
        <v>0.1</v>
      </c>
      <c r="I57" s="20">
        <v>1.75</v>
      </c>
      <c r="J57" s="20">
        <v>0.05</v>
      </c>
      <c r="K57" s="20">
        <v>0</v>
      </c>
      <c r="L57" s="20">
        <v>300</v>
      </c>
      <c r="M57" s="20">
        <v>225</v>
      </c>
      <c r="N57" s="20">
        <v>35</v>
      </c>
      <c r="O57" s="49">
        <v>0.25</v>
      </c>
    </row>
    <row r="58" spans="1:15" ht="51" x14ac:dyDescent="0.25">
      <c r="A58" s="43" t="s">
        <v>86</v>
      </c>
      <c r="B58" s="92" t="s">
        <v>87</v>
      </c>
      <c r="C58" s="45">
        <v>100</v>
      </c>
      <c r="D58" s="46">
        <v>7.87</v>
      </c>
      <c r="E58" s="46">
        <v>5.33</v>
      </c>
      <c r="F58" s="46">
        <v>52.84</v>
      </c>
      <c r="G58" s="46">
        <v>290.67</v>
      </c>
      <c r="H58" s="46">
        <v>0.03</v>
      </c>
      <c r="I58" s="46">
        <v>21.85</v>
      </c>
      <c r="J58" s="46">
        <v>7.0000000000000007E-2</v>
      </c>
      <c r="K58" s="46">
        <v>0.63</v>
      </c>
      <c r="L58" s="46">
        <v>77.2</v>
      </c>
      <c r="M58" s="46">
        <v>62</v>
      </c>
      <c r="N58" s="46">
        <v>11</v>
      </c>
      <c r="O58" s="51">
        <v>1.1599999999999999</v>
      </c>
    </row>
    <row r="59" spans="1:15" ht="16.5" thickBot="1" x14ac:dyDescent="0.3">
      <c r="A59" s="52" t="s">
        <v>57</v>
      </c>
      <c r="B59" s="53"/>
      <c r="C59" s="28">
        <f>SUM(C57:C58)</f>
        <v>350</v>
      </c>
      <c r="D59" s="61">
        <f>SUM(D57:D58)</f>
        <v>15.120000000000001</v>
      </c>
      <c r="E59" s="61">
        <f t="shared" ref="E59:O59" si="10">SUM(E57:E58)</f>
        <v>11.58</v>
      </c>
      <c r="F59" s="61">
        <f t="shared" si="10"/>
        <v>62.84</v>
      </c>
      <c r="G59" s="61">
        <f t="shared" si="10"/>
        <v>415.67</v>
      </c>
      <c r="H59" s="61">
        <f t="shared" si="10"/>
        <v>0.13</v>
      </c>
      <c r="I59" s="61">
        <f t="shared" si="10"/>
        <v>23.6</v>
      </c>
      <c r="J59" s="61">
        <f t="shared" si="10"/>
        <v>0.12000000000000001</v>
      </c>
      <c r="K59" s="61">
        <f t="shared" si="10"/>
        <v>0.63</v>
      </c>
      <c r="L59" s="61">
        <f t="shared" si="10"/>
        <v>377.2</v>
      </c>
      <c r="M59" s="61">
        <f t="shared" si="10"/>
        <v>287</v>
      </c>
      <c r="N59" s="61">
        <f t="shared" si="10"/>
        <v>46</v>
      </c>
      <c r="O59" s="61">
        <f t="shared" si="10"/>
        <v>1.41</v>
      </c>
    </row>
    <row r="60" spans="1:15" ht="17.25" thickTop="1" thickBot="1" x14ac:dyDescent="0.3">
      <c r="A60" s="62" t="s">
        <v>88</v>
      </c>
      <c r="B60" s="63"/>
      <c r="C60" s="64"/>
      <c r="D60" s="61">
        <f t="shared" ref="D60:O60" si="11">D42+D49+D55</f>
        <v>78.105000000000004</v>
      </c>
      <c r="E60" s="61">
        <f t="shared" si="11"/>
        <v>77.710000000000008</v>
      </c>
      <c r="F60" s="61">
        <f t="shared" si="11"/>
        <v>342.255</v>
      </c>
      <c r="G60" s="61">
        <f t="shared" si="11"/>
        <v>2407.3199999999997</v>
      </c>
      <c r="H60" s="61">
        <f t="shared" si="11"/>
        <v>1.0926</v>
      </c>
      <c r="I60" s="61">
        <f t="shared" si="11"/>
        <v>69.595999999999989</v>
      </c>
      <c r="J60" s="61">
        <f t="shared" si="11"/>
        <v>701.65890999999999</v>
      </c>
      <c r="K60" s="61">
        <f t="shared" si="11"/>
        <v>14.745500000000002</v>
      </c>
      <c r="L60" s="61">
        <f t="shared" si="11"/>
        <v>831.3264999999999</v>
      </c>
      <c r="M60" s="61">
        <f t="shared" si="11"/>
        <v>1313.6575</v>
      </c>
      <c r="N60" s="61">
        <f t="shared" si="11"/>
        <v>262.77</v>
      </c>
      <c r="O60" s="61">
        <f t="shared" si="11"/>
        <v>10.282</v>
      </c>
    </row>
    <row r="61" spans="1:15" ht="17.25" thickTop="1" thickBot="1" x14ac:dyDescent="0.3">
      <c r="A61" s="62" t="s">
        <v>89</v>
      </c>
      <c r="B61" s="63"/>
      <c r="C61" s="64"/>
      <c r="D61" s="61">
        <f t="shared" ref="D61:O61" si="12">D42+D49+D59</f>
        <v>70.385000000000005</v>
      </c>
      <c r="E61" s="61">
        <f t="shared" si="12"/>
        <v>67.010000000000005</v>
      </c>
      <c r="F61" s="61">
        <f t="shared" si="12"/>
        <v>304.54500000000002</v>
      </c>
      <c r="G61" s="61">
        <f t="shared" si="12"/>
        <v>2104.6999999999998</v>
      </c>
      <c r="H61" s="61">
        <f t="shared" si="12"/>
        <v>0.82500000000000007</v>
      </c>
      <c r="I61" s="61">
        <f t="shared" si="12"/>
        <v>93.10499999999999</v>
      </c>
      <c r="J61" s="61">
        <f t="shared" si="12"/>
        <v>561.75</v>
      </c>
      <c r="K61" s="61">
        <f t="shared" si="12"/>
        <v>11.500000000000002</v>
      </c>
      <c r="L61" s="61">
        <f t="shared" si="12"/>
        <v>929.75</v>
      </c>
      <c r="M61" s="61">
        <f t="shared" si="12"/>
        <v>921.80500000000006</v>
      </c>
      <c r="N61" s="61">
        <f t="shared" si="12"/>
        <v>235.36999999999998</v>
      </c>
      <c r="O61" s="61">
        <f t="shared" si="12"/>
        <v>7.4969999999999999</v>
      </c>
    </row>
    <row r="62" spans="1:15" ht="17.25" thickTop="1" thickBot="1" x14ac:dyDescent="0.3">
      <c r="A62" s="93" t="s">
        <v>90</v>
      </c>
      <c r="B62" s="94"/>
      <c r="C62" s="67"/>
      <c r="D62" s="61">
        <f t="shared" ref="D62:O62" si="13">D42+D49+D55+D59</f>
        <v>93.225000000000009</v>
      </c>
      <c r="E62" s="61">
        <f t="shared" si="13"/>
        <v>89.29</v>
      </c>
      <c r="F62" s="61">
        <f t="shared" si="13"/>
        <v>405.09500000000003</v>
      </c>
      <c r="G62" s="61">
        <f t="shared" si="13"/>
        <v>2822.99</v>
      </c>
      <c r="H62" s="61">
        <f t="shared" si="13"/>
        <v>1.2225999999999999</v>
      </c>
      <c r="I62" s="61">
        <f t="shared" si="13"/>
        <v>93.195999999999998</v>
      </c>
      <c r="J62" s="61">
        <f t="shared" si="13"/>
        <v>701.77891</v>
      </c>
      <c r="K62" s="61">
        <f t="shared" si="13"/>
        <v>15.375500000000002</v>
      </c>
      <c r="L62" s="61">
        <f t="shared" si="13"/>
        <v>1208.5264999999999</v>
      </c>
      <c r="M62" s="61">
        <f t="shared" si="13"/>
        <v>1600.6575</v>
      </c>
      <c r="N62" s="61">
        <f t="shared" si="13"/>
        <v>308.77</v>
      </c>
      <c r="O62" s="61">
        <f t="shared" si="13"/>
        <v>11.692</v>
      </c>
    </row>
    <row r="63" spans="1:15" ht="15.75" thickTop="1" x14ac:dyDescent="0.25">
      <c r="A63" s="2"/>
      <c r="B63" s="2"/>
      <c r="C63" s="2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</row>
    <row r="64" spans="1:15" x14ac:dyDescent="0.25">
      <c r="A64" s="2"/>
      <c r="B64" s="2"/>
      <c r="C64" s="2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70" t="s">
        <v>61</v>
      </c>
      <c r="O64" s="70"/>
    </row>
    <row r="65" spans="1:15" ht="15.75" x14ac:dyDescent="0.25">
      <c r="A65" s="1" t="s">
        <v>91</v>
      </c>
      <c r="B65" s="2"/>
      <c r="C65" s="2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.75" thickBot="1" x14ac:dyDescent="0.3">
      <c r="A66" s="68"/>
      <c r="B66" s="2"/>
      <c r="C66" s="2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6.5" thickTop="1" x14ac:dyDescent="0.25">
      <c r="A67" s="3" t="s">
        <v>1</v>
      </c>
      <c r="B67" s="4" t="s">
        <v>2</v>
      </c>
      <c r="C67" s="4" t="s">
        <v>3</v>
      </c>
      <c r="D67" s="5" t="s">
        <v>4</v>
      </c>
      <c r="E67" s="5"/>
      <c r="F67" s="5"/>
      <c r="G67" s="5" t="s">
        <v>5</v>
      </c>
      <c r="H67" s="5" t="s">
        <v>6</v>
      </c>
      <c r="I67" s="5"/>
      <c r="J67" s="5"/>
      <c r="K67" s="5"/>
      <c r="L67" s="5" t="s">
        <v>7</v>
      </c>
      <c r="M67" s="5"/>
      <c r="N67" s="5"/>
      <c r="O67" s="6"/>
    </row>
    <row r="68" spans="1:15" ht="32.25" thickBot="1" x14ac:dyDescent="0.3">
      <c r="A68" s="7"/>
      <c r="B68" s="8"/>
      <c r="C68" s="8"/>
      <c r="D68" s="9" t="s">
        <v>8</v>
      </c>
      <c r="E68" s="9" t="s">
        <v>9</v>
      </c>
      <c r="F68" s="9" t="s">
        <v>10</v>
      </c>
      <c r="G68" s="10"/>
      <c r="H68" s="9" t="s">
        <v>11</v>
      </c>
      <c r="I68" s="9" t="s">
        <v>12</v>
      </c>
      <c r="J68" s="9" t="s">
        <v>13</v>
      </c>
      <c r="K68" s="9" t="s">
        <v>14</v>
      </c>
      <c r="L68" s="9" t="s">
        <v>15</v>
      </c>
      <c r="M68" s="9" t="s">
        <v>16</v>
      </c>
      <c r="N68" s="9" t="s">
        <v>17</v>
      </c>
      <c r="O68" s="11" t="s">
        <v>18</v>
      </c>
    </row>
    <row r="69" spans="1:15" ht="16.5" thickTop="1" x14ac:dyDescent="0.25">
      <c r="A69" s="12" t="s">
        <v>19</v>
      </c>
      <c r="B69" s="13"/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95"/>
    </row>
    <row r="70" spans="1:15" ht="78.75" x14ac:dyDescent="0.25">
      <c r="A70" s="21" t="s">
        <v>92</v>
      </c>
      <c r="B70" s="96" t="s">
        <v>93</v>
      </c>
      <c r="C70" s="97" t="s">
        <v>94</v>
      </c>
      <c r="D70" s="98">
        <v>22.12</v>
      </c>
      <c r="E70" s="98">
        <v>23.62</v>
      </c>
      <c r="F70" s="98">
        <v>77.760000000000005</v>
      </c>
      <c r="G70" s="98">
        <v>610.62</v>
      </c>
      <c r="H70" s="98">
        <v>0.26</v>
      </c>
      <c r="I70" s="98">
        <v>4.5999999999999996</v>
      </c>
      <c r="J70" s="98">
        <v>120</v>
      </c>
      <c r="K70" s="98">
        <v>5.5</v>
      </c>
      <c r="L70" s="98">
        <v>165.53</v>
      </c>
      <c r="M70" s="98">
        <v>128.69</v>
      </c>
      <c r="N70" s="98">
        <v>21</v>
      </c>
      <c r="O70" s="98">
        <v>1.8</v>
      </c>
    </row>
    <row r="71" spans="1:15" ht="63" x14ac:dyDescent="0.25">
      <c r="A71" s="21" t="s">
        <v>41</v>
      </c>
      <c r="B71" s="18" t="s">
        <v>95</v>
      </c>
      <c r="C71" s="19">
        <v>100</v>
      </c>
      <c r="D71" s="24">
        <v>0.9</v>
      </c>
      <c r="E71" s="24">
        <v>0.2</v>
      </c>
      <c r="F71" s="24">
        <v>8.1</v>
      </c>
      <c r="G71" s="24">
        <v>43</v>
      </c>
      <c r="H71" s="24">
        <v>0.04</v>
      </c>
      <c r="I71" s="24">
        <v>60</v>
      </c>
      <c r="J71" s="24">
        <v>0</v>
      </c>
      <c r="K71" s="24">
        <v>0.2</v>
      </c>
      <c r="L71" s="24">
        <v>34</v>
      </c>
      <c r="M71" s="24">
        <v>23</v>
      </c>
      <c r="N71" s="24">
        <v>13</v>
      </c>
      <c r="O71" s="25">
        <v>0.3</v>
      </c>
    </row>
    <row r="72" spans="1:15" ht="51" x14ac:dyDescent="0.25">
      <c r="A72" s="99" t="s">
        <v>26</v>
      </c>
      <c r="B72" s="23" t="s">
        <v>27</v>
      </c>
      <c r="C72" s="19">
        <v>200</v>
      </c>
      <c r="D72" s="24">
        <v>0.1</v>
      </c>
      <c r="E72" s="24">
        <v>0</v>
      </c>
      <c r="F72" s="24">
        <v>15</v>
      </c>
      <c r="G72" s="24">
        <v>60</v>
      </c>
      <c r="H72" s="24">
        <v>0</v>
      </c>
      <c r="I72" s="24">
        <v>0</v>
      </c>
      <c r="J72" s="24">
        <v>0</v>
      </c>
      <c r="K72" s="24">
        <v>0</v>
      </c>
      <c r="L72" s="24">
        <v>11</v>
      </c>
      <c r="M72" s="24">
        <v>3</v>
      </c>
      <c r="N72" s="24">
        <v>1</v>
      </c>
      <c r="O72" s="25">
        <v>0.3</v>
      </c>
    </row>
    <row r="73" spans="1:15" ht="16.5" thickBot="1" x14ac:dyDescent="0.3">
      <c r="A73" s="26" t="s">
        <v>28</v>
      </c>
      <c r="B73" s="27"/>
      <c r="C73" s="28">
        <v>550</v>
      </c>
      <c r="D73" s="29">
        <f>SUM(D70:D72)</f>
        <v>23.12</v>
      </c>
      <c r="E73" s="29">
        <f t="shared" ref="E73:O73" si="14">SUM(E70:E72)</f>
        <v>23.82</v>
      </c>
      <c r="F73" s="29">
        <f t="shared" si="14"/>
        <v>100.86</v>
      </c>
      <c r="G73" s="29">
        <f t="shared" si="14"/>
        <v>713.62</v>
      </c>
      <c r="H73" s="29">
        <f t="shared" si="14"/>
        <v>0.3</v>
      </c>
      <c r="I73" s="29">
        <f t="shared" si="14"/>
        <v>64.599999999999994</v>
      </c>
      <c r="J73" s="29">
        <f t="shared" si="14"/>
        <v>120</v>
      </c>
      <c r="K73" s="29">
        <f t="shared" si="14"/>
        <v>5.7</v>
      </c>
      <c r="L73" s="29">
        <f t="shared" si="14"/>
        <v>210.53</v>
      </c>
      <c r="M73" s="29">
        <f t="shared" si="14"/>
        <v>154.69</v>
      </c>
      <c r="N73" s="29">
        <f t="shared" si="14"/>
        <v>35</v>
      </c>
      <c r="O73" s="29">
        <f t="shared" si="14"/>
        <v>2.4</v>
      </c>
    </row>
    <row r="74" spans="1:15" ht="16.5" thickTop="1" x14ac:dyDescent="0.25">
      <c r="A74" s="12" t="s">
        <v>29</v>
      </c>
      <c r="B74" s="13"/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</row>
    <row r="75" spans="1:15" ht="47.25" x14ac:dyDescent="0.25">
      <c r="A75" s="100" t="s">
        <v>96</v>
      </c>
      <c r="B75" s="18" t="s">
        <v>97</v>
      </c>
      <c r="C75" s="19">
        <v>100</v>
      </c>
      <c r="D75" s="20">
        <v>2</v>
      </c>
      <c r="E75" s="20">
        <v>9</v>
      </c>
      <c r="F75" s="20">
        <v>8.5399999999999991</v>
      </c>
      <c r="G75" s="20">
        <v>122</v>
      </c>
      <c r="H75" s="20">
        <v>0.02</v>
      </c>
      <c r="I75" s="20">
        <v>7</v>
      </c>
      <c r="J75" s="20">
        <v>0</v>
      </c>
      <c r="K75" s="20">
        <v>0</v>
      </c>
      <c r="L75" s="20">
        <v>41</v>
      </c>
      <c r="M75" s="20">
        <v>37</v>
      </c>
      <c r="N75" s="20">
        <v>15</v>
      </c>
      <c r="O75" s="20">
        <v>0.7</v>
      </c>
    </row>
    <row r="76" spans="1:15" ht="110.25" x14ac:dyDescent="0.25">
      <c r="A76" s="38" t="s">
        <v>98</v>
      </c>
      <c r="B76" s="39" t="s">
        <v>99</v>
      </c>
      <c r="C76" s="40">
        <v>250</v>
      </c>
      <c r="D76" s="41">
        <v>6.71</v>
      </c>
      <c r="E76" s="41">
        <v>6.76</v>
      </c>
      <c r="F76" s="41">
        <v>33.17</v>
      </c>
      <c r="G76" s="41">
        <v>180.64</v>
      </c>
      <c r="H76" s="41">
        <v>0.18</v>
      </c>
      <c r="I76" s="41">
        <v>0.25</v>
      </c>
      <c r="J76" s="41">
        <v>137.5</v>
      </c>
      <c r="K76" s="41">
        <v>1.45</v>
      </c>
      <c r="L76" s="41">
        <v>120</v>
      </c>
      <c r="M76" s="41">
        <v>82</v>
      </c>
      <c r="N76" s="41">
        <v>10</v>
      </c>
      <c r="O76" s="42">
        <v>0.35</v>
      </c>
    </row>
    <row r="77" spans="1:15" ht="78.75" x14ac:dyDescent="0.25">
      <c r="A77" s="17" t="s">
        <v>100</v>
      </c>
      <c r="B77" s="18" t="s">
        <v>101</v>
      </c>
      <c r="C77" s="19">
        <v>120</v>
      </c>
      <c r="D77" s="20">
        <v>16.8</v>
      </c>
      <c r="E77" s="20">
        <v>12.23</v>
      </c>
      <c r="F77" s="20">
        <v>14.51</v>
      </c>
      <c r="G77" s="20">
        <v>242.4</v>
      </c>
      <c r="H77" s="20">
        <v>0.16</v>
      </c>
      <c r="I77" s="20">
        <v>0.22</v>
      </c>
      <c r="J77" s="20">
        <v>120</v>
      </c>
      <c r="K77" s="20">
        <v>1.26</v>
      </c>
      <c r="L77" s="20">
        <v>104.73</v>
      </c>
      <c r="M77" s="20">
        <v>71.56</v>
      </c>
      <c r="N77" s="20">
        <v>8.73</v>
      </c>
      <c r="O77" s="49">
        <v>0.31</v>
      </c>
    </row>
    <row r="78" spans="1:15" ht="47.25" x14ac:dyDescent="0.25">
      <c r="A78" s="50" t="s">
        <v>102</v>
      </c>
      <c r="B78" s="18" t="s">
        <v>103</v>
      </c>
      <c r="C78" s="19">
        <v>220</v>
      </c>
      <c r="D78" s="20">
        <v>2.64</v>
      </c>
      <c r="E78" s="20">
        <v>5.97</v>
      </c>
      <c r="F78" s="20">
        <v>38.5</v>
      </c>
      <c r="G78" s="20">
        <v>234.96</v>
      </c>
      <c r="H78" s="20">
        <v>0.22</v>
      </c>
      <c r="I78" s="20">
        <v>1.58</v>
      </c>
      <c r="J78" s="20">
        <v>140</v>
      </c>
      <c r="K78" s="20">
        <v>0.22</v>
      </c>
      <c r="L78" s="20">
        <v>24.2</v>
      </c>
      <c r="M78" s="20">
        <v>119.99</v>
      </c>
      <c r="N78" s="20">
        <v>22.45</v>
      </c>
      <c r="O78" s="49">
        <v>2.4400000000000002E-2</v>
      </c>
    </row>
    <row r="79" spans="1:15" ht="60" x14ac:dyDescent="0.25">
      <c r="A79" s="50" t="s">
        <v>39</v>
      </c>
      <c r="B79" s="18" t="s">
        <v>40</v>
      </c>
      <c r="C79" s="19">
        <v>55</v>
      </c>
      <c r="D79" s="20">
        <v>3.63</v>
      </c>
      <c r="E79" s="20">
        <v>0.66</v>
      </c>
      <c r="F79" s="20">
        <v>18.37</v>
      </c>
      <c r="G79" s="20">
        <v>95.7</v>
      </c>
      <c r="H79" s="20">
        <v>9.8999999999999991E-2</v>
      </c>
      <c r="I79" s="20">
        <v>0</v>
      </c>
      <c r="J79" s="20">
        <v>0</v>
      </c>
      <c r="K79" s="20">
        <v>0.77</v>
      </c>
      <c r="L79" s="20">
        <v>19.25</v>
      </c>
      <c r="M79" s="20">
        <v>86.9</v>
      </c>
      <c r="N79" s="20">
        <v>25.85</v>
      </c>
      <c r="O79" s="20">
        <v>2.145</v>
      </c>
    </row>
    <row r="80" spans="1:15" ht="63" x14ac:dyDescent="0.25">
      <c r="A80" s="21" t="s">
        <v>104</v>
      </c>
      <c r="B80" s="48" t="s">
        <v>105</v>
      </c>
      <c r="C80" s="19">
        <v>200</v>
      </c>
      <c r="D80" s="20">
        <v>0.5</v>
      </c>
      <c r="E80" s="20">
        <v>0</v>
      </c>
      <c r="F80" s="20">
        <v>27</v>
      </c>
      <c r="G80" s="20">
        <v>110</v>
      </c>
      <c r="H80" s="20">
        <v>0.01</v>
      </c>
      <c r="I80" s="20">
        <v>0.5</v>
      </c>
      <c r="J80" s="20">
        <v>0</v>
      </c>
      <c r="K80" s="20">
        <v>0</v>
      </c>
      <c r="L80" s="20">
        <v>28</v>
      </c>
      <c r="M80" s="20">
        <v>19</v>
      </c>
      <c r="N80" s="20">
        <v>7</v>
      </c>
      <c r="O80" s="49">
        <v>0.14000000000000001</v>
      </c>
    </row>
    <row r="81" spans="1:15" ht="16.5" thickBot="1" x14ac:dyDescent="0.3">
      <c r="A81" s="26" t="s">
        <v>45</v>
      </c>
      <c r="B81" s="27"/>
      <c r="C81" s="28">
        <f>SUM(C75:C80)</f>
        <v>945</v>
      </c>
      <c r="D81" s="29">
        <f>SUM(D75:D80)</f>
        <v>32.28</v>
      </c>
      <c r="E81" s="29">
        <f t="shared" ref="E81:O81" si="15">SUM(E75:E80)</f>
        <v>34.619999999999997</v>
      </c>
      <c r="F81" s="29">
        <f t="shared" si="15"/>
        <v>140.09</v>
      </c>
      <c r="G81" s="29">
        <f t="shared" si="15"/>
        <v>985.7</v>
      </c>
      <c r="H81" s="29">
        <f t="shared" si="15"/>
        <v>0.68899999999999995</v>
      </c>
      <c r="I81" s="29">
        <f t="shared" si="15"/>
        <v>9.5500000000000007</v>
      </c>
      <c r="J81" s="29">
        <f t="shared" si="15"/>
        <v>397.5</v>
      </c>
      <c r="K81" s="29">
        <f t="shared" si="15"/>
        <v>3.7</v>
      </c>
      <c r="L81" s="29">
        <f t="shared" si="15"/>
        <v>337.18</v>
      </c>
      <c r="M81" s="29">
        <f t="shared" si="15"/>
        <v>416.45000000000005</v>
      </c>
      <c r="N81" s="29">
        <f t="shared" si="15"/>
        <v>89.03</v>
      </c>
      <c r="O81" s="29">
        <f t="shared" si="15"/>
        <v>3.6694</v>
      </c>
    </row>
    <row r="82" spans="1:15" ht="16.5" thickTop="1" x14ac:dyDescent="0.25">
      <c r="A82" s="101" t="s">
        <v>78</v>
      </c>
      <c r="B82" s="102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4"/>
    </row>
    <row r="83" spans="1:15" ht="126" x14ac:dyDescent="0.25">
      <c r="A83" s="85" t="s">
        <v>106</v>
      </c>
      <c r="B83" s="86" t="s">
        <v>107</v>
      </c>
      <c r="C83" s="87">
        <v>120</v>
      </c>
      <c r="D83" s="88">
        <v>11.06</v>
      </c>
      <c r="E83" s="88">
        <v>10.06</v>
      </c>
      <c r="F83" s="88">
        <v>18.510000000000002</v>
      </c>
      <c r="G83" s="88">
        <v>195.7</v>
      </c>
      <c r="H83" s="88">
        <v>0.02</v>
      </c>
      <c r="I83" s="88">
        <v>1.998</v>
      </c>
      <c r="J83" s="88">
        <v>1.8898999999999999E-2</v>
      </c>
      <c r="K83" s="88">
        <v>0.21</v>
      </c>
      <c r="L83" s="88">
        <v>18.28</v>
      </c>
      <c r="M83" s="88">
        <v>7.7</v>
      </c>
      <c r="N83" s="88">
        <v>19.983000000000001</v>
      </c>
      <c r="O83" s="89">
        <v>0.64</v>
      </c>
    </row>
    <row r="84" spans="1:15" ht="78.75" x14ac:dyDescent="0.25">
      <c r="A84" s="43" t="s">
        <v>108</v>
      </c>
      <c r="B84" s="44" t="s">
        <v>109</v>
      </c>
      <c r="C84" s="45" t="s">
        <v>110</v>
      </c>
      <c r="D84" s="46">
        <v>4.18</v>
      </c>
      <c r="E84" s="46">
        <v>11.14</v>
      </c>
      <c r="F84" s="46">
        <v>28.89</v>
      </c>
      <c r="G84" s="46">
        <v>229.31</v>
      </c>
      <c r="H84" s="46">
        <v>0.22</v>
      </c>
      <c r="I84" s="46">
        <v>1.6</v>
      </c>
      <c r="J84" s="46">
        <v>140</v>
      </c>
      <c r="K84" s="46">
        <v>0.22</v>
      </c>
      <c r="L84" s="46">
        <v>24.2</v>
      </c>
      <c r="M84" s="46">
        <v>120</v>
      </c>
      <c r="N84" s="46">
        <v>22.45</v>
      </c>
      <c r="O84" s="51">
        <v>0.02</v>
      </c>
    </row>
    <row r="85" spans="1:15" ht="51" x14ac:dyDescent="0.25">
      <c r="A85" s="21" t="s">
        <v>24</v>
      </c>
      <c r="B85" s="103" t="s">
        <v>25</v>
      </c>
      <c r="C85" s="36">
        <v>80</v>
      </c>
      <c r="D85" s="37">
        <v>6.08</v>
      </c>
      <c r="E85" s="37">
        <v>0.64</v>
      </c>
      <c r="F85" s="37">
        <v>39.36</v>
      </c>
      <c r="G85" s="37">
        <v>188</v>
      </c>
      <c r="H85" s="37">
        <v>8.8000000000000009E-2</v>
      </c>
      <c r="I85" s="37">
        <v>0</v>
      </c>
      <c r="J85" s="37">
        <v>0</v>
      </c>
      <c r="K85" s="37">
        <v>0.88</v>
      </c>
      <c r="L85" s="37">
        <v>16</v>
      </c>
      <c r="M85" s="37">
        <v>52</v>
      </c>
      <c r="N85" s="37">
        <v>11.2</v>
      </c>
      <c r="O85" s="37">
        <v>0.88</v>
      </c>
    </row>
    <row r="86" spans="1:15" ht="78.75" x14ac:dyDescent="0.25">
      <c r="A86" s="75" t="s">
        <v>111</v>
      </c>
      <c r="B86" s="76" t="s">
        <v>112</v>
      </c>
      <c r="C86" s="77">
        <v>200</v>
      </c>
      <c r="D86" s="78">
        <v>0.4</v>
      </c>
      <c r="E86" s="78">
        <v>0.2</v>
      </c>
      <c r="F86" s="78">
        <v>13.7</v>
      </c>
      <c r="G86" s="78">
        <v>58.2</v>
      </c>
      <c r="H86" s="78">
        <v>0.02</v>
      </c>
      <c r="I86" s="78">
        <v>16.7</v>
      </c>
      <c r="J86" s="78">
        <v>0</v>
      </c>
      <c r="K86" s="78">
        <v>0.1</v>
      </c>
      <c r="L86" s="78">
        <v>8.1</v>
      </c>
      <c r="M86" s="78">
        <v>6.4</v>
      </c>
      <c r="N86" s="78">
        <v>6.3</v>
      </c>
      <c r="O86" s="79">
        <v>0.28999999999999998</v>
      </c>
    </row>
    <row r="87" spans="1:15" ht="16.5" thickBot="1" x14ac:dyDescent="0.3">
      <c r="A87" s="52" t="s">
        <v>113</v>
      </c>
      <c r="B87" s="53"/>
      <c r="C87" s="28">
        <f>C83+222+C85+C86</f>
        <v>622</v>
      </c>
      <c r="D87" s="29">
        <f>SUM(D83:D86)</f>
        <v>21.72</v>
      </c>
      <c r="E87" s="29">
        <f t="shared" ref="E87:O87" si="16">SUM(E83:E86)</f>
        <v>22.040000000000003</v>
      </c>
      <c r="F87" s="29">
        <f t="shared" si="16"/>
        <v>100.46000000000001</v>
      </c>
      <c r="G87" s="29">
        <f t="shared" si="16"/>
        <v>671.21</v>
      </c>
      <c r="H87" s="29">
        <f t="shared" si="16"/>
        <v>0.34800000000000003</v>
      </c>
      <c r="I87" s="29">
        <f t="shared" si="16"/>
        <v>20.297999999999998</v>
      </c>
      <c r="J87" s="29">
        <f t="shared" si="16"/>
        <v>140.018899</v>
      </c>
      <c r="K87" s="29">
        <f t="shared" si="16"/>
        <v>1.4100000000000001</v>
      </c>
      <c r="L87" s="29">
        <f t="shared" si="16"/>
        <v>66.58</v>
      </c>
      <c r="M87" s="29">
        <f t="shared" si="16"/>
        <v>186.1</v>
      </c>
      <c r="N87" s="29">
        <f t="shared" si="16"/>
        <v>59.932999999999993</v>
      </c>
      <c r="O87" s="29">
        <f t="shared" si="16"/>
        <v>1.83</v>
      </c>
    </row>
    <row r="88" spans="1:15" ht="16.5" thickTop="1" x14ac:dyDescent="0.25">
      <c r="A88" s="12" t="s">
        <v>52</v>
      </c>
      <c r="B88" s="13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/>
    </row>
    <row r="89" spans="1:15" ht="51" x14ac:dyDescent="0.25">
      <c r="A89" s="22" t="s">
        <v>53</v>
      </c>
      <c r="B89" s="104" t="s">
        <v>114</v>
      </c>
      <c r="C89" s="19">
        <v>250</v>
      </c>
      <c r="D89" s="24">
        <v>7.25</v>
      </c>
      <c r="E89" s="24">
        <v>6.25</v>
      </c>
      <c r="F89" s="24">
        <v>10</v>
      </c>
      <c r="G89" s="24">
        <v>125</v>
      </c>
      <c r="H89" s="24">
        <v>0.1</v>
      </c>
      <c r="I89" s="24">
        <v>14.25</v>
      </c>
      <c r="J89" s="24">
        <v>0.05</v>
      </c>
      <c r="K89" s="24">
        <v>0</v>
      </c>
      <c r="L89" s="24">
        <v>300</v>
      </c>
      <c r="M89" s="24">
        <v>225</v>
      </c>
      <c r="N89" s="24">
        <v>35</v>
      </c>
      <c r="O89" s="105">
        <v>0.25</v>
      </c>
    </row>
    <row r="90" spans="1:15" ht="51" x14ac:dyDescent="0.25">
      <c r="A90" s="21" t="s">
        <v>115</v>
      </c>
      <c r="B90" s="59" t="s">
        <v>116</v>
      </c>
      <c r="C90" s="60">
        <v>100</v>
      </c>
      <c r="D90" s="46">
        <v>13.33</v>
      </c>
      <c r="E90" s="46">
        <v>15</v>
      </c>
      <c r="F90" s="46">
        <v>87.2</v>
      </c>
      <c r="G90" s="46">
        <v>537</v>
      </c>
      <c r="H90" s="46">
        <v>0.12</v>
      </c>
      <c r="I90" s="46">
        <v>0.17</v>
      </c>
      <c r="J90" s="46">
        <v>0.13</v>
      </c>
      <c r="K90" s="46">
        <v>1.2</v>
      </c>
      <c r="L90" s="46">
        <v>31.7</v>
      </c>
      <c r="M90" s="46">
        <v>95</v>
      </c>
      <c r="N90" s="46">
        <v>20</v>
      </c>
      <c r="O90" s="46">
        <v>1.33</v>
      </c>
    </row>
    <row r="91" spans="1:15" ht="16.5" thickBot="1" x14ac:dyDescent="0.3">
      <c r="A91" s="52" t="s">
        <v>57</v>
      </c>
      <c r="B91" s="53"/>
      <c r="C91" s="28">
        <f>SUM(C89:C90)</f>
        <v>350</v>
      </c>
      <c r="D91" s="29">
        <f>SUM(D89:D90)</f>
        <v>20.58</v>
      </c>
      <c r="E91" s="29">
        <f t="shared" ref="E91:O91" si="17">SUM(E89:E90)</f>
        <v>21.25</v>
      </c>
      <c r="F91" s="29">
        <f t="shared" si="17"/>
        <v>97.2</v>
      </c>
      <c r="G91" s="29">
        <f t="shared" si="17"/>
        <v>662</v>
      </c>
      <c r="H91" s="29">
        <f t="shared" si="17"/>
        <v>0.22</v>
      </c>
      <c r="I91" s="29">
        <f t="shared" si="17"/>
        <v>14.42</v>
      </c>
      <c r="J91" s="29">
        <f t="shared" si="17"/>
        <v>0.18</v>
      </c>
      <c r="K91" s="29">
        <f t="shared" si="17"/>
        <v>1.2</v>
      </c>
      <c r="L91" s="29">
        <f t="shared" si="17"/>
        <v>331.7</v>
      </c>
      <c r="M91" s="29">
        <f t="shared" si="17"/>
        <v>320</v>
      </c>
      <c r="N91" s="29">
        <f t="shared" si="17"/>
        <v>55</v>
      </c>
      <c r="O91" s="29">
        <f t="shared" si="17"/>
        <v>1.58</v>
      </c>
    </row>
    <row r="92" spans="1:15" ht="17.25" thickTop="1" thickBot="1" x14ac:dyDescent="0.3">
      <c r="A92" s="106" t="s">
        <v>117</v>
      </c>
      <c r="B92" s="107"/>
      <c r="C92" s="108"/>
      <c r="D92" s="61">
        <f>D73+D81+D87</f>
        <v>77.12</v>
      </c>
      <c r="E92" s="61">
        <f t="shared" ref="E92:O92" si="18">E73+E81+E87</f>
        <v>80.48</v>
      </c>
      <c r="F92" s="61">
        <f t="shared" si="18"/>
        <v>341.40999999999997</v>
      </c>
      <c r="G92" s="61">
        <f t="shared" si="18"/>
        <v>2370.5300000000002</v>
      </c>
      <c r="H92" s="61">
        <f t="shared" si="18"/>
        <v>1.337</v>
      </c>
      <c r="I92" s="61">
        <f t="shared" si="18"/>
        <v>94.447999999999993</v>
      </c>
      <c r="J92" s="61">
        <f t="shared" si="18"/>
        <v>657.51889900000003</v>
      </c>
      <c r="K92" s="61">
        <f t="shared" si="18"/>
        <v>10.81</v>
      </c>
      <c r="L92" s="61">
        <f t="shared" si="18"/>
        <v>614.29000000000008</v>
      </c>
      <c r="M92" s="61">
        <f t="shared" si="18"/>
        <v>757.24000000000012</v>
      </c>
      <c r="N92" s="61">
        <f t="shared" si="18"/>
        <v>183.96299999999999</v>
      </c>
      <c r="O92" s="61">
        <f t="shared" si="18"/>
        <v>7.8994</v>
      </c>
    </row>
    <row r="93" spans="1:15" ht="17.25" thickTop="1" thickBot="1" x14ac:dyDescent="0.3">
      <c r="A93" s="106" t="s">
        <v>118</v>
      </c>
      <c r="B93" s="107"/>
      <c r="C93" s="108"/>
      <c r="D93" s="61">
        <f>D73+D81+D91</f>
        <v>75.98</v>
      </c>
      <c r="E93" s="61">
        <f t="shared" ref="E93:O93" si="19">E73+E81+E91</f>
        <v>79.69</v>
      </c>
      <c r="F93" s="61">
        <f t="shared" si="19"/>
        <v>338.15</v>
      </c>
      <c r="G93" s="61">
        <f t="shared" si="19"/>
        <v>2361.3200000000002</v>
      </c>
      <c r="H93" s="61">
        <f t="shared" si="19"/>
        <v>1.2089999999999999</v>
      </c>
      <c r="I93" s="61">
        <f t="shared" si="19"/>
        <v>88.57</v>
      </c>
      <c r="J93" s="61">
        <f t="shared" si="19"/>
        <v>517.67999999999995</v>
      </c>
      <c r="K93" s="61">
        <f t="shared" si="19"/>
        <v>10.6</v>
      </c>
      <c r="L93" s="61">
        <f t="shared" si="19"/>
        <v>879.41000000000008</v>
      </c>
      <c r="M93" s="61">
        <f t="shared" si="19"/>
        <v>891.1400000000001</v>
      </c>
      <c r="N93" s="61">
        <f t="shared" si="19"/>
        <v>179.03</v>
      </c>
      <c r="O93" s="61">
        <f t="shared" si="19"/>
        <v>7.6494</v>
      </c>
    </row>
    <row r="94" spans="1:15" ht="17.25" thickTop="1" thickBot="1" x14ac:dyDescent="0.3">
      <c r="A94" s="93" t="s">
        <v>119</v>
      </c>
      <c r="B94" s="94"/>
      <c r="C94" s="67"/>
      <c r="D94" s="61">
        <f>D73+D81+D87+D91</f>
        <v>97.7</v>
      </c>
      <c r="E94" s="61">
        <f t="shared" ref="E94:O94" si="20">E73+E81+E87+E91</f>
        <v>101.73</v>
      </c>
      <c r="F94" s="61">
        <f t="shared" si="20"/>
        <v>438.60999999999996</v>
      </c>
      <c r="G94" s="61">
        <f t="shared" si="20"/>
        <v>3032.53</v>
      </c>
      <c r="H94" s="61">
        <f t="shared" si="20"/>
        <v>1.5569999999999999</v>
      </c>
      <c r="I94" s="61">
        <f t="shared" si="20"/>
        <v>108.86799999999999</v>
      </c>
      <c r="J94" s="61">
        <f t="shared" si="20"/>
        <v>657.69889899999998</v>
      </c>
      <c r="K94" s="61">
        <f t="shared" si="20"/>
        <v>12.01</v>
      </c>
      <c r="L94" s="61">
        <f t="shared" si="20"/>
        <v>945.99</v>
      </c>
      <c r="M94" s="61">
        <f t="shared" si="20"/>
        <v>1077.2400000000002</v>
      </c>
      <c r="N94" s="61">
        <f t="shared" si="20"/>
        <v>238.96299999999999</v>
      </c>
      <c r="O94" s="61">
        <f t="shared" si="20"/>
        <v>9.4794</v>
      </c>
    </row>
    <row r="95" spans="1:15" ht="15.75" thickTop="1" x14ac:dyDescent="0.25">
      <c r="A95" s="2"/>
      <c r="B95" s="2"/>
      <c r="C95" s="2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70" t="s">
        <v>61</v>
      </c>
      <c r="O95" s="70"/>
    </row>
    <row r="96" spans="1:15" ht="16.5" thickBot="1" x14ac:dyDescent="0.3">
      <c r="A96" s="1" t="s">
        <v>120</v>
      </c>
      <c r="B96" s="2"/>
      <c r="C96" s="2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6.5" thickTop="1" x14ac:dyDescent="0.25">
      <c r="A97" s="3" t="s">
        <v>1</v>
      </c>
      <c r="B97" s="4" t="s">
        <v>2</v>
      </c>
      <c r="C97" s="4" t="s">
        <v>3</v>
      </c>
      <c r="D97" s="5" t="s">
        <v>4</v>
      </c>
      <c r="E97" s="5"/>
      <c r="F97" s="5"/>
      <c r="G97" s="5" t="s">
        <v>5</v>
      </c>
      <c r="H97" s="5" t="s">
        <v>6</v>
      </c>
      <c r="I97" s="5"/>
      <c r="J97" s="5"/>
      <c r="K97" s="5"/>
      <c r="L97" s="5" t="s">
        <v>7</v>
      </c>
      <c r="M97" s="5"/>
      <c r="N97" s="5"/>
      <c r="O97" s="6"/>
    </row>
    <row r="98" spans="1:15" ht="32.25" thickBot="1" x14ac:dyDescent="0.3">
      <c r="A98" s="7"/>
      <c r="B98" s="8"/>
      <c r="C98" s="8"/>
      <c r="D98" s="9" t="s">
        <v>8</v>
      </c>
      <c r="E98" s="9" t="s">
        <v>9</v>
      </c>
      <c r="F98" s="9" t="s">
        <v>10</v>
      </c>
      <c r="G98" s="10"/>
      <c r="H98" s="9" t="s">
        <v>11</v>
      </c>
      <c r="I98" s="9" t="s">
        <v>12</v>
      </c>
      <c r="J98" s="9" t="s">
        <v>13</v>
      </c>
      <c r="K98" s="9" t="s">
        <v>14</v>
      </c>
      <c r="L98" s="9" t="s">
        <v>15</v>
      </c>
      <c r="M98" s="9" t="s">
        <v>16</v>
      </c>
      <c r="N98" s="9" t="s">
        <v>17</v>
      </c>
      <c r="O98" s="11" t="s">
        <v>18</v>
      </c>
    </row>
    <row r="99" spans="1:15" ht="16.5" thickTop="1" x14ac:dyDescent="0.25">
      <c r="A99" s="12" t="s">
        <v>19</v>
      </c>
      <c r="B99" s="13"/>
      <c r="C99" s="14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95"/>
    </row>
    <row r="100" spans="1:15" ht="94.5" x14ac:dyDescent="0.25">
      <c r="A100" s="21" t="s">
        <v>121</v>
      </c>
      <c r="B100" s="18" t="s">
        <v>122</v>
      </c>
      <c r="C100" s="19">
        <v>250</v>
      </c>
      <c r="D100" s="20">
        <v>10.47</v>
      </c>
      <c r="E100" s="20">
        <v>15</v>
      </c>
      <c r="F100" s="20">
        <v>53.65</v>
      </c>
      <c r="G100" s="20">
        <v>410.55</v>
      </c>
      <c r="H100" s="20">
        <v>0.26</v>
      </c>
      <c r="I100" s="20">
        <v>0</v>
      </c>
      <c r="J100" s="20">
        <v>240</v>
      </c>
      <c r="K100" s="20">
        <v>0.08</v>
      </c>
      <c r="L100" s="20">
        <v>49.31</v>
      </c>
      <c r="M100" s="20">
        <v>159.33000000000001</v>
      </c>
      <c r="N100" s="20">
        <v>39.700000000000003</v>
      </c>
      <c r="O100" s="20">
        <v>0.26</v>
      </c>
    </row>
    <row r="101" spans="1:15" ht="47.25" x14ac:dyDescent="0.25">
      <c r="A101" s="109" t="s">
        <v>123</v>
      </c>
      <c r="B101" s="104" t="s">
        <v>124</v>
      </c>
      <c r="C101" s="19">
        <v>60</v>
      </c>
      <c r="D101" s="20">
        <v>10.36</v>
      </c>
      <c r="E101" s="20">
        <v>7.28</v>
      </c>
      <c r="F101" s="20">
        <v>19.87</v>
      </c>
      <c r="G101" s="20">
        <v>150.69999999999999</v>
      </c>
      <c r="H101" s="20">
        <v>0.1</v>
      </c>
      <c r="I101" s="20">
        <v>0</v>
      </c>
      <c r="J101" s="20">
        <v>75</v>
      </c>
      <c r="K101" s="20">
        <v>0.28000000000000003</v>
      </c>
      <c r="L101" s="20">
        <v>128.22</v>
      </c>
      <c r="M101" s="20">
        <v>102.1</v>
      </c>
      <c r="N101" s="20">
        <v>9</v>
      </c>
      <c r="O101" s="20">
        <v>0.9</v>
      </c>
    </row>
    <row r="102" spans="1:15" ht="51" x14ac:dyDescent="0.25">
      <c r="A102" s="43" t="s">
        <v>41</v>
      </c>
      <c r="B102" s="18" t="s">
        <v>125</v>
      </c>
      <c r="C102" s="19">
        <v>100</v>
      </c>
      <c r="D102" s="20">
        <v>0.8</v>
      </c>
      <c r="E102" s="20">
        <v>0.4</v>
      </c>
      <c r="F102" s="20">
        <v>8.1</v>
      </c>
      <c r="G102" s="20">
        <v>47</v>
      </c>
      <c r="H102" s="24">
        <v>0.02</v>
      </c>
      <c r="I102" s="24">
        <v>180</v>
      </c>
      <c r="J102" s="24">
        <v>0</v>
      </c>
      <c r="K102" s="24">
        <v>0.3</v>
      </c>
      <c r="L102" s="24">
        <v>40</v>
      </c>
      <c r="M102" s="24">
        <v>34</v>
      </c>
      <c r="N102" s="24">
        <v>25</v>
      </c>
      <c r="O102" s="25">
        <v>0.8</v>
      </c>
    </row>
    <row r="103" spans="1:15" ht="78.75" x14ac:dyDescent="0.25">
      <c r="A103" s="21" t="s">
        <v>126</v>
      </c>
      <c r="B103" s="18" t="s">
        <v>127</v>
      </c>
      <c r="C103" s="19">
        <v>200</v>
      </c>
      <c r="D103" s="20">
        <v>2.2000000000000002</v>
      </c>
      <c r="E103" s="20">
        <v>2.2000000000000002</v>
      </c>
      <c r="F103" s="20">
        <v>22.4</v>
      </c>
      <c r="G103" s="20">
        <v>118</v>
      </c>
      <c r="H103" s="20">
        <v>0.02</v>
      </c>
      <c r="I103" s="20">
        <v>0.2</v>
      </c>
      <c r="J103" s="20">
        <v>0.01</v>
      </c>
      <c r="K103" s="20">
        <v>0</v>
      </c>
      <c r="L103" s="20">
        <v>62</v>
      </c>
      <c r="M103" s="20">
        <v>71</v>
      </c>
      <c r="N103" s="20">
        <v>23</v>
      </c>
      <c r="O103" s="49">
        <v>1</v>
      </c>
    </row>
    <row r="104" spans="1:15" ht="16.5" thickBot="1" x14ac:dyDescent="0.3">
      <c r="A104" s="26" t="s">
        <v>28</v>
      </c>
      <c r="B104" s="27"/>
      <c r="C104" s="28">
        <f>SUM(C100:C103)</f>
        <v>610</v>
      </c>
      <c r="D104" s="29">
        <f>SUM(D100:D103)</f>
        <v>23.83</v>
      </c>
      <c r="E104" s="29">
        <f t="shared" ref="E104:O104" si="21">SUM(E100:E103)</f>
        <v>24.88</v>
      </c>
      <c r="F104" s="29">
        <f t="shared" si="21"/>
        <v>104.01999999999998</v>
      </c>
      <c r="G104" s="29">
        <f t="shared" si="21"/>
        <v>726.25</v>
      </c>
      <c r="H104" s="29">
        <f t="shared" si="21"/>
        <v>0.4</v>
      </c>
      <c r="I104" s="29">
        <f t="shared" si="21"/>
        <v>180.2</v>
      </c>
      <c r="J104" s="29">
        <f t="shared" si="21"/>
        <v>315.01</v>
      </c>
      <c r="K104" s="29">
        <f t="shared" si="21"/>
        <v>0.66</v>
      </c>
      <c r="L104" s="29">
        <f t="shared" si="21"/>
        <v>279.52999999999997</v>
      </c>
      <c r="M104" s="29">
        <f t="shared" si="21"/>
        <v>366.43</v>
      </c>
      <c r="N104" s="29">
        <f t="shared" si="21"/>
        <v>96.7</v>
      </c>
      <c r="O104" s="29">
        <f t="shared" si="21"/>
        <v>2.96</v>
      </c>
    </row>
    <row r="105" spans="1:15" ht="16.5" thickTop="1" x14ac:dyDescent="0.25">
      <c r="A105" s="54" t="s">
        <v>29</v>
      </c>
      <c r="B105" s="55"/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8"/>
    </row>
    <row r="106" spans="1:15" ht="63" x14ac:dyDescent="0.25">
      <c r="A106" s="22" t="s">
        <v>128</v>
      </c>
      <c r="B106" s="18" t="s">
        <v>129</v>
      </c>
      <c r="C106" s="19">
        <v>100</v>
      </c>
      <c r="D106" s="37">
        <v>1.6</v>
      </c>
      <c r="E106" s="20">
        <v>6.2</v>
      </c>
      <c r="F106" s="20">
        <v>5.9</v>
      </c>
      <c r="G106" s="20">
        <v>85</v>
      </c>
      <c r="H106" s="20">
        <v>0.03</v>
      </c>
      <c r="I106" s="20">
        <v>9.6</v>
      </c>
      <c r="J106" s="20">
        <v>0</v>
      </c>
      <c r="K106" s="20">
        <v>4.5</v>
      </c>
      <c r="L106" s="20">
        <v>30.5</v>
      </c>
      <c r="M106" s="20">
        <v>25.3</v>
      </c>
      <c r="N106" s="20">
        <v>17.7</v>
      </c>
      <c r="O106" s="20">
        <v>0.98</v>
      </c>
    </row>
    <row r="107" spans="1:15" ht="63" x14ac:dyDescent="0.25">
      <c r="A107" s="21" t="s">
        <v>130</v>
      </c>
      <c r="B107" s="18" t="s">
        <v>131</v>
      </c>
      <c r="C107" s="19">
        <v>280</v>
      </c>
      <c r="D107" s="20">
        <v>5.29</v>
      </c>
      <c r="E107" s="20">
        <v>5.88</v>
      </c>
      <c r="F107" s="20">
        <v>18.2</v>
      </c>
      <c r="G107" s="20">
        <v>135.80000000000001</v>
      </c>
      <c r="H107" s="20">
        <v>0.10079999999999999</v>
      </c>
      <c r="I107" s="20">
        <v>8.5960000000000001</v>
      </c>
      <c r="J107" s="20">
        <v>140</v>
      </c>
      <c r="K107" s="20">
        <v>2.6320000000000001</v>
      </c>
      <c r="L107" s="20">
        <v>17.36</v>
      </c>
      <c r="M107" s="20">
        <v>70.56</v>
      </c>
      <c r="N107" s="20">
        <v>15.28</v>
      </c>
      <c r="O107" s="20">
        <v>0.44</v>
      </c>
    </row>
    <row r="108" spans="1:15" ht="63" x14ac:dyDescent="0.25">
      <c r="A108" s="109" t="s">
        <v>132</v>
      </c>
      <c r="B108" s="18" t="s">
        <v>133</v>
      </c>
      <c r="C108" s="19">
        <v>100</v>
      </c>
      <c r="D108" s="20">
        <v>14.79</v>
      </c>
      <c r="E108" s="20">
        <v>12.3</v>
      </c>
      <c r="F108" s="20">
        <v>15.8</v>
      </c>
      <c r="G108" s="20">
        <v>231.5</v>
      </c>
      <c r="H108" s="20">
        <v>0.18</v>
      </c>
      <c r="I108" s="20">
        <v>9</v>
      </c>
      <c r="J108" s="20">
        <v>0.45</v>
      </c>
      <c r="K108" s="20">
        <v>42</v>
      </c>
      <c r="L108" s="20">
        <v>185</v>
      </c>
      <c r="M108" s="20">
        <v>55</v>
      </c>
      <c r="N108" s="20">
        <v>0</v>
      </c>
      <c r="O108" s="110">
        <v>0</v>
      </c>
    </row>
    <row r="109" spans="1:15" ht="51" x14ac:dyDescent="0.25">
      <c r="A109" s="43" t="s">
        <v>37</v>
      </c>
      <c r="B109" s="44" t="s">
        <v>38</v>
      </c>
      <c r="C109" s="45">
        <v>180</v>
      </c>
      <c r="D109" s="46">
        <v>4.43</v>
      </c>
      <c r="E109" s="46">
        <v>7.29</v>
      </c>
      <c r="F109" s="46">
        <v>40.57</v>
      </c>
      <c r="G109" s="46">
        <v>245.52</v>
      </c>
      <c r="H109" s="46">
        <v>3.5999999999999997E-2</v>
      </c>
      <c r="I109" s="46">
        <v>0</v>
      </c>
      <c r="J109" s="46">
        <v>4.4999999999999998E-2</v>
      </c>
      <c r="K109" s="46">
        <v>0.34200000000000003</v>
      </c>
      <c r="L109" s="46">
        <v>6.12</v>
      </c>
      <c r="M109" s="46">
        <v>94.4</v>
      </c>
      <c r="N109" s="46">
        <v>27.36</v>
      </c>
      <c r="O109" s="46">
        <v>0.63</v>
      </c>
    </row>
    <row r="110" spans="1:15" ht="51" x14ac:dyDescent="0.25">
      <c r="A110" s="43" t="s">
        <v>24</v>
      </c>
      <c r="B110" s="18" t="s">
        <v>25</v>
      </c>
      <c r="C110" s="19">
        <v>80</v>
      </c>
      <c r="D110" s="20">
        <v>6.08</v>
      </c>
      <c r="E110" s="20">
        <v>0.64</v>
      </c>
      <c r="F110" s="20">
        <v>39.36</v>
      </c>
      <c r="G110" s="20">
        <v>188</v>
      </c>
      <c r="H110" s="20">
        <v>8.8000000000000009E-2</v>
      </c>
      <c r="I110" s="20">
        <v>0</v>
      </c>
      <c r="J110" s="20">
        <v>0</v>
      </c>
      <c r="K110" s="20">
        <v>0.88</v>
      </c>
      <c r="L110" s="20">
        <v>16</v>
      </c>
      <c r="M110" s="20">
        <v>52</v>
      </c>
      <c r="N110" s="20">
        <v>11.2</v>
      </c>
      <c r="O110" s="20">
        <v>0.88</v>
      </c>
    </row>
    <row r="111" spans="1:15" ht="110.25" x14ac:dyDescent="0.25">
      <c r="A111" s="109" t="s">
        <v>134</v>
      </c>
      <c r="B111" s="48" t="s">
        <v>135</v>
      </c>
      <c r="C111" s="19">
        <v>200</v>
      </c>
      <c r="D111" s="20">
        <v>0.1</v>
      </c>
      <c r="E111" s="20">
        <v>0</v>
      </c>
      <c r="F111" s="20">
        <v>21</v>
      </c>
      <c r="G111" s="20">
        <v>84.4</v>
      </c>
      <c r="H111" s="20">
        <v>0.02</v>
      </c>
      <c r="I111" s="20">
        <v>0.45</v>
      </c>
      <c r="J111" s="20">
        <v>0</v>
      </c>
      <c r="K111" s="20">
        <v>0</v>
      </c>
      <c r="L111" s="20">
        <v>26</v>
      </c>
      <c r="M111" s="20">
        <v>18</v>
      </c>
      <c r="N111" s="20">
        <v>6</v>
      </c>
      <c r="O111" s="110">
        <v>1.25</v>
      </c>
    </row>
    <row r="112" spans="1:15" ht="16.5" thickBot="1" x14ac:dyDescent="0.3">
      <c r="A112" s="26" t="s">
        <v>45</v>
      </c>
      <c r="B112" s="27"/>
      <c r="C112" s="28">
        <f t="shared" ref="C112:O112" si="22">SUM(C106:C111)</f>
        <v>940</v>
      </c>
      <c r="D112" s="29">
        <f t="shared" si="22"/>
        <v>32.29</v>
      </c>
      <c r="E112" s="29">
        <f t="shared" si="22"/>
        <v>32.31</v>
      </c>
      <c r="F112" s="29">
        <f t="shared" si="22"/>
        <v>140.82999999999998</v>
      </c>
      <c r="G112" s="29">
        <f t="shared" si="22"/>
        <v>970.22</v>
      </c>
      <c r="H112" s="29">
        <f t="shared" si="22"/>
        <v>0.45479999999999998</v>
      </c>
      <c r="I112" s="29">
        <f t="shared" si="22"/>
        <v>27.645999999999997</v>
      </c>
      <c r="J112" s="29">
        <f t="shared" si="22"/>
        <v>140.49499999999998</v>
      </c>
      <c r="K112" s="29">
        <f t="shared" si="22"/>
        <v>50.353999999999999</v>
      </c>
      <c r="L112" s="29">
        <f t="shared" si="22"/>
        <v>280.98</v>
      </c>
      <c r="M112" s="29">
        <f t="shared" si="22"/>
        <v>315.26</v>
      </c>
      <c r="N112" s="29">
        <f t="shared" si="22"/>
        <v>77.539999999999992</v>
      </c>
      <c r="O112" s="29">
        <f t="shared" si="22"/>
        <v>4.18</v>
      </c>
    </row>
    <row r="113" spans="1:15" ht="16.5" thickTop="1" x14ac:dyDescent="0.25">
      <c r="A113" s="80" t="s">
        <v>78</v>
      </c>
      <c r="B113" s="81"/>
      <c r="C113" s="82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4"/>
    </row>
    <row r="114" spans="1:15" ht="47.25" x14ac:dyDescent="0.25">
      <c r="A114" s="17" t="s">
        <v>136</v>
      </c>
      <c r="B114" s="18" t="s">
        <v>21</v>
      </c>
      <c r="C114" s="19">
        <v>200</v>
      </c>
      <c r="D114" s="20">
        <v>14.45</v>
      </c>
      <c r="E114" s="20">
        <v>21.16</v>
      </c>
      <c r="F114" s="20">
        <v>44.72</v>
      </c>
      <c r="G114" s="20">
        <v>442</v>
      </c>
      <c r="H114" s="20">
        <v>0.18</v>
      </c>
      <c r="I114" s="20">
        <v>0</v>
      </c>
      <c r="J114" s="20">
        <v>108</v>
      </c>
      <c r="K114" s="20">
        <v>0.92</v>
      </c>
      <c r="L114" s="20">
        <v>169.3</v>
      </c>
      <c r="M114" s="20">
        <v>154.30000000000001</v>
      </c>
      <c r="N114" s="20">
        <v>12.9</v>
      </c>
      <c r="O114" s="20">
        <v>0.51</v>
      </c>
    </row>
    <row r="115" spans="1:15" ht="47.25" x14ac:dyDescent="0.25">
      <c r="A115" s="21" t="s">
        <v>22</v>
      </c>
      <c r="B115" s="18" t="s">
        <v>23</v>
      </c>
      <c r="C115" s="19">
        <v>150</v>
      </c>
      <c r="D115" s="20">
        <v>4.6500000000000004</v>
      </c>
      <c r="E115" s="20">
        <v>0.3</v>
      </c>
      <c r="F115" s="20">
        <v>10.050000000000001</v>
      </c>
      <c r="G115" s="20">
        <v>60</v>
      </c>
      <c r="H115" s="20">
        <v>0.18</v>
      </c>
      <c r="I115" s="20">
        <v>15</v>
      </c>
      <c r="J115" s="20">
        <v>0.45</v>
      </c>
      <c r="K115" s="20">
        <v>0</v>
      </c>
      <c r="L115" s="20">
        <v>30</v>
      </c>
      <c r="M115" s="20">
        <v>62</v>
      </c>
      <c r="N115" s="20">
        <v>31.5</v>
      </c>
      <c r="O115" s="20">
        <v>1.05</v>
      </c>
    </row>
    <row r="116" spans="1:15" ht="51" x14ac:dyDescent="0.25">
      <c r="A116" s="21" t="s">
        <v>24</v>
      </c>
      <c r="B116" s="18" t="s">
        <v>25</v>
      </c>
      <c r="C116" s="19">
        <v>50</v>
      </c>
      <c r="D116" s="20">
        <v>3.8</v>
      </c>
      <c r="E116" s="20">
        <v>0.4</v>
      </c>
      <c r="F116" s="20">
        <v>24.6</v>
      </c>
      <c r="G116" s="20">
        <v>117.5</v>
      </c>
      <c r="H116" s="20">
        <v>5.5E-2</v>
      </c>
      <c r="I116" s="20">
        <v>0</v>
      </c>
      <c r="J116" s="20">
        <v>0</v>
      </c>
      <c r="K116" s="20">
        <v>0.55000000000000004</v>
      </c>
      <c r="L116" s="20">
        <v>10</v>
      </c>
      <c r="M116" s="20">
        <v>32.5</v>
      </c>
      <c r="N116" s="20">
        <v>7</v>
      </c>
      <c r="O116" s="20">
        <v>0.55000000000000004</v>
      </c>
    </row>
    <row r="117" spans="1:15" ht="63" x14ac:dyDescent="0.25">
      <c r="A117" s="21" t="s">
        <v>137</v>
      </c>
      <c r="B117" s="18" t="s">
        <v>138</v>
      </c>
      <c r="C117" s="19">
        <v>200</v>
      </c>
      <c r="D117" s="20">
        <v>0.7</v>
      </c>
      <c r="E117" s="20">
        <v>0.3</v>
      </c>
      <c r="F117" s="20">
        <v>21.22</v>
      </c>
      <c r="G117" s="20">
        <v>97</v>
      </c>
      <c r="H117" s="24">
        <v>0.01</v>
      </c>
      <c r="I117" s="24">
        <v>70</v>
      </c>
      <c r="J117" s="24">
        <v>0</v>
      </c>
      <c r="K117" s="24">
        <v>0</v>
      </c>
      <c r="L117" s="24">
        <v>12</v>
      </c>
      <c r="M117" s="24">
        <v>3</v>
      </c>
      <c r="N117" s="24">
        <v>3</v>
      </c>
      <c r="O117" s="25">
        <v>1.5</v>
      </c>
    </row>
    <row r="118" spans="1:15" ht="16.5" thickBot="1" x14ac:dyDescent="0.3">
      <c r="A118" s="52" t="s">
        <v>51</v>
      </c>
      <c r="B118" s="53"/>
      <c r="C118" s="28">
        <f>SUM(C114:C117)</f>
        <v>600</v>
      </c>
      <c r="D118" s="29">
        <f>SUM(D114:D117)</f>
        <v>23.6</v>
      </c>
      <c r="E118" s="29">
        <f t="shared" ref="E118:O118" si="23">SUM(E114:E117)</f>
        <v>22.16</v>
      </c>
      <c r="F118" s="29">
        <f t="shared" si="23"/>
        <v>100.59</v>
      </c>
      <c r="G118" s="29">
        <f t="shared" si="23"/>
        <v>716.5</v>
      </c>
      <c r="H118" s="29">
        <f t="shared" si="23"/>
        <v>0.42499999999999999</v>
      </c>
      <c r="I118" s="29">
        <f t="shared" si="23"/>
        <v>85</v>
      </c>
      <c r="J118" s="29">
        <f t="shared" si="23"/>
        <v>108.45</v>
      </c>
      <c r="K118" s="29">
        <f t="shared" si="23"/>
        <v>1.4700000000000002</v>
      </c>
      <c r="L118" s="29">
        <f t="shared" si="23"/>
        <v>221.3</v>
      </c>
      <c r="M118" s="29">
        <f t="shared" si="23"/>
        <v>251.8</v>
      </c>
      <c r="N118" s="29">
        <f t="shared" si="23"/>
        <v>54.4</v>
      </c>
      <c r="O118" s="29">
        <f t="shared" si="23"/>
        <v>3.6100000000000003</v>
      </c>
    </row>
    <row r="119" spans="1:15" ht="16.5" thickTop="1" x14ac:dyDescent="0.25">
      <c r="A119" s="111" t="s">
        <v>52</v>
      </c>
      <c r="B119" s="112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3"/>
    </row>
    <row r="120" spans="1:15" ht="78.75" x14ac:dyDescent="0.25">
      <c r="A120" s="43" t="s">
        <v>139</v>
      </c>
      <c r="B120" s="44" t="s">
        <v>140</v>
      </c>
      <c r="C120" s="45">
        <v>250</v>
      </c>
      <c r="D120" s="113">
        <v>7.25</v>
      </c>
      <c r="E120" s="113">
        <v>3.75</v>
      </c>
      <c r="F120" s="113">
        <v>28.5</v>
      </c>
      <c r="G120" s="113">
        <v>177.5</v>
      </c>
      <c r="H120" s="113">
        <v>0.08</v>
      </c>
      <c r="I120" s="113">
        <v>1.5</v>
      </c>
      <c r="J120" s="113">
        <v>0.03</v>
      </c>
      <c r="K120" s="113">
        <v>0</v>
      </c>
      <c r="L120" s="113">
        <v>310</v>
      </c>
      <c r="M120" s="113">
        <v>237.5</v>
      </c>
      <c r="N120" s="113">
        <v>37.5</v>
      </c>
      <c r="O120" s="114">
        <v>0.25</v>
      </c>
    </row>
    <row r="121" spans="1:15" ht="63" x14ac:dyDescent="0.25">
      <c r="A121" s="115" t="s">
        <v>141</v>
      </c>
      <c r="B121" s="104" t="s">
        <v>142</v>
      </c>
      <c r="C121" s="60">
        <v>100</v>
      </c>
      <c r="D121" s="46">
        <v>9.5</v>
      </c>
      <c r="E121" s="46">
        <v>11.1</v>
      </c>
      <c r="F121" s="46">
        <v>64</v>
      </c>
      <c r="G121" s="46">
        <v>382.8</v>
      </c>
      <c r="H121" s="46">
        <v>0.93</v>
      </c>
      <c r="I121" s="46">
        <v>3.16</v>
      </c>
      <c r="J121" s="46">
        <v>0.08</v>
      </c>
      <c r="K121" s="46">
        <v>1.63</v>
      </c>
      <c r="L121" s="46">
        <v>30.15</v>
      </c>
      <c r="M121" s="46">
        <v>91.8</v>
      </c>
      <c r="N121" s="46">
        <v>28.78</v>
      </c>
      <c r="O121" s="46">
        <v>1.1499999999999999</v>
      </c>
    </row>
    <row r="122" spans="1:15" ht="16.5" thickBot="1" x14ac:dyDescent="0.3">
      <c r="A122" s="52" t="s">
        <v>57</v>
      </c>
      <c r="B122" s="53"/>
      <c r="C122" s="28">
        <f>SUM(C120:C121)</f>
        <v>350</v>
      </c>
      <c r="D122" s="61">
        <f>SUM(D120:D121)</f>
        <v>16.75</v>
      </c>
      <c r="E122" s="61">
        <f t="shared" ref="E122:O122" si="24">SUM(E120:E121)</f>
        <v>14.85</v>
      </c>
      <c r="F122" s="61">
        <f t="shared" si="24"/>
        <v>92.5</v>
      </c>
      <c r="G122" s="61">
        <f t="shared" si="24"/>
        <v>560.29999999999995</v>
      </c>
      <c r="H122" s="61">
        <f t="shared" si="24"/>
        <v>1.01</v>
      </c>
      <c r="I122" s="61">
        <f t="shared" si="24"/>
        <v>4.66</v>
      </c>
      <c r="J122" s="61">
        <f t="shared" si="24"/>
        <v>0.11</v>
      </c>
      <c r="K122" s="61">
        <f t="shared" si="24"/>
        <v>1.63</v>
      </c>
      <c r="L122" s="61">
        <f t="shared" si="24"/>
        <v>340.15</v>
      </c>
      <c r="M122" s="61">
        <f t="shared" si="24"/>
        <v>329.3</v>
      </c>
      <c r="N122" s="61">
        <f t="shared" si="24"/>
        <v>66.28</v>
      </c>
      <c r="O122" s="61">
        <f t="shared" si="24"/>
        <v>1.4</v>
      </c>
    </row>
    <row r="123" spans="1:15" ht="17.25" thickTop="1" thickBot="1" x14ac:dyDescent="0.3">
      <c r="A123" s="106" t="s">
        <v>143</v>
      </c>
      <c r="B123" s="107"/>
      <c r="C123" s="108"/>
      <c r="D123" s="61">
        <f t="shared" ref="D123:O123" si="25">D104+D112+D118</f>
        <v>79.72</v>
      </c>
      <c r="E123" s="61">
        <f t="shared" si="25"/>
        <v>79.349999999999994</v>
      </c>
      <c r="F123" s="61">
        <f t="shared" si="25"/>
        <v>345.43999999999994</v>
      </c>
      <c r="G123" s="61">
        <f t="shared" si="25"/>
        <v>2412.9700000000003</v>
      </c>
      <c r="H123" s="61">
        <f t="shared" si="25"/>
        <v>1.2798</v>
      </c>
      <c r="I123" s="61">
        <f t="shared" si="25"/>
        <v>292.846</v>
      </c>
      <c r="J123" s="61">
        <f t="shared" si="25"/>
        <v>563.95500000000004</v>
      </c>
      <c r="K123" s="61">
        <f t="shared" si="25"/>
        <v>52.483999999999995</v>
      </c>
      <c r="L123" s="61">
        <f t="shared" si="25"/>
        <v>781.81</v>
      </c>
      <c r="M123" s="61">
        <f t="shared" si="25"/>
        <v>933.49</v>
      </c>
      <c r="N123" s="61">
        <f t="shared" si="25"/>
        <v>228.64000000000001</v>
      </c>
      <c r="O123" s="61">
        <f t="shared" si="25"/>
        <v>10.75</v>
      </c>
    </row>
    <row r="124" spans="1:15" ht="17.25" thickTop="1" thickBot="1" x14ac:dyDescent="0.3">
      <c r="A124" s="106" t="s">
        <v>144</v>
      </c>
      <c r="B124" s="107"/>
      <c r="C124" s="108"/>
      <c r="D124" s="61">
        <f t="shared" ref="D124:O124" si="26">D104+D112+D122</f>
        <v>72.87</v>
      </c>
      <c r="E124" s="61">
        <f t="shared" si="26"/>
        <v>72.039999999999992</v>
      </c>
      <c r="F124" s="61">
        <f t="shared" si="26"/>
        <v>337.34999999999997</v>
      </c>
      <c r="G124" s="61">
        <f t="shared" si="26"/>
        <v>2256.77</v>
      </c>
      <c r="H124" s="61">
        <f t="shared" si="26"/>
        <v>1.8648</v>
      </c>
      <c r="I124" s="61">
        <f t="shared" si="26"/>
        <v>212.50599999999997</v>
      </c>
      <c r="J124" s="61">
        <f t="shared" si="26"/>
        <v>455.61500000000001</v>
      </c>
      <c r="K124" s="61">
        <f t="shared" si="26"/>
        <v>52.643999999999998</v>
      </c>
      <c r="L124" s="61">
        <f t="shared" si="26"/>
        <v>900.66</v>
      </c>
      <c r="M124" s="61">
        <f t="shared" si="26"/>
        <v>1010.99</v>
      </c>
      <c r="N124" s="61">
        <f t="shared" si="26"/>
        <v>240.52</v>
      </c>
      <c r="O124" s="61">
        <f t="shared" si="26"/>
        <v>8.5399999999999991</v>
      </c>
    </row>
    <row r="125" spans="1:15" ht="17.25" thickTop="1" thickBot="1" x14ac:dyDescent="0.3">
      <c r="A125" s="93" t="s">
        <v>145</v>
      </c>
      <c r="B125" s="94"/>
      <c r="C125" s="67"/>
      <c r="D125" s="61">
        <f t="shared" ref="D125:O125" si="27">D104+D112+D118+D122</f>
        <v>96.47</v>
      </c>
      <c r="E125" s="61">
        <f t="shared" si="27"/>
        <v>94.199999999999989</v>
      </c>
      <c r="F125" s="61">
        <f t="shared" si="27"/>
        <v>437.93999999999994</v>
      </c>
      <c r="G125" s="61">
        <f t="shared" si="27"/>
        <v>2973.2700000000004</v>
      </c>
      <c r="H125" s="61">
        <f t="shared" si="27"/>
        <v>2.2898000000000001</v>
      </c>
      <c r="I125" s="61">
        <f t="shared" si="27"/>
        <v>297.50600000000003</v>
      </c>
      <c r="J125" s="61">
        <f t="shared" si="27"/>
        <v>564.06500000000005</v>
      </c>
      <c r="K125" s="61">
        <f t="shared" si="27"/>
        <v>54.113999999999997</v>
      </c>
      <c r="L125" s="61">
        <f t="shared" si="27"/>
        <v>1121.96</v>
      </c>
      <c r="M125" s="61">
        <f t="shared" si="27"/>
        <v>1262.79</v>
      </c>
      <c r="N125" s="61">
        <f t="shared" si="27"/>
        <v>294.92</v>
      </c>
      <c r="O125" s="61">
        <f t="shared" si="27"/>
        <v>12.15</v>
      </c>
    </row>
    <row r="126" spans="1:15" ht="15.75" thickTop="1" x14ac:dyDescent="0.25">
      <c r="A126" s="2"/>
      <c r="B126" s="2"/>
      <c r="C126" s="2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x14ac:dyDescent="0.25">
      <c r="A127" s="2"/>
      <c r="B127" s="2"/>
      <c r="C127" s="2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70" t="s">
        <v>61</v>
      </c>
      <c r="O127" s="70"/>
    </row>
    <row r="128" spans="1:15" ht="16.5" thickBot="1" x14ac:dyDescent="0.3">
      <c r="A128" s="1" t="s">
        <v>146</v>
      </c>
      <c r="B128" s="2"/>
      <c r="C128" s="2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6.5" thickTop="1" x14ac:dyDescent="0.25">
      <c r="A129" s="3" t="s">
        <v>1</v>
      </c>
      <c r="B129" s="4" t="s">
        <v>2</v>
      </c>
      <c r="C129" s="4" t="s">
        <v>3</v>
      </c>
      <c r="D129" s="5" t="s">
        <v>4</v>
      </c>
      <c r="E129" s="5"/>
      <c r="F129" s="5"/>
      <c r="G129" s="5" t="s">
        <v>5</v>
      </c>
      <c r="H129" s="5" t="s">
        <v>6</v>
      </c>
      <c r="I129" s="5"/>
      <c r="J129" s="5"/>
      <c r="K129" s="5"/>
      <c r="L129" s="5" t="s">
        <v>7</v>
      </c>
      <c r="M129" s="5"/>
      <c r="N129" s="5"/>
      <c r="O129" s="6"/>
    </row>
    <row r="130" spans="1:15" ht="32.25" thickBot="1" x14ac:dyDescent="0.3">
      <c r="A130" s="7"/>
      <c r="B130" s="8"/>
      <c r="C130" s="8"/>
      <c r="D130" s="9" t="s">
        <v>8</v>
      </c>
      <c r="E130" s="9" t="s">
        <v>9</v>
      </c>
      <c r="F130" s="9" t="s">
        <v>10</v>
      </c>
      <c r="G130" s="10"/>
      <c r="H130" s="9" t="s">
        <v>11</v>
      </c>
      <c r="I130" s="9" t="s">
        <v>12</v>
      </c>
      <c r="J130" s="9" t="s">
        <v>13</v>
      </c>
      <c r="K130" s="9" t="s">
        <v>14</v>
      </c>
      <c r="L130" s="9" t="s">
        <v>15</v>
      </c>
      <c r="M130" s="9" t="s">
        <v>16</v>
      </c>
      <c r="N130" s="9" t="s">
        <v>17</v>
      </c>
      <c r="O130" s="11" t="s">
        <v>18</v>
      </c>
    </row>
    <row r="131" spans="1:15" ht="16.5" thickTop="1" x14ac:dyDescent="0.25">
      <c r="A131" s="12" t="s">
        <v>19</v>
      </c>
      <c r="B131" s="13"/>
      <c r="C131" s="14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95"/>
    </row>
    <row r="132" spans="1:15" ht="110.25" x14ac:dyDescent="0.25">
      <c r="A132" s="34" t="s">
        <v>147</v>
      </c>
      <c r="B132" s="103" t="s">
        <v>148</v>
      </c>
      <c r="C132" s="36" t="s">
        <v>149</v>
      </c>
      <c r="D132" s="37">
        <v>22.16</v>
      </c>
      <c r="E132" s="37">
        <v>23.57</v>
      </c>
      <c r="F132" s="37">
        <v>71.56</v>
      </c>
      <c r="G132" s="37">
        <v>557.04</v>
      </c>
      <c r="H132" s="37">
        <v>0.23</v>
      </c>
      <c r="I132" s="37">
        <v>0.01</v>
      </c>
      <c r="J132" s="37">
        <v>198.95</v>
      </c>
      <c r="K132" s="37">
        <v>0.7</v>
      </c>
      <c r="L132" s="37">
        <v>292.35000000000002</v>
      </c>
      <c r="M132" s="37">
        <v>355.3</v>
      </c>
      <c r="N132" s="37">
        <v>87.5</v>
      </c>
      <c r="O132" s="37">
        <v>0.23</v>
      </c>
    </row>
    <row r="133" spans="1:15" ht="51" x14ac:dyDescent="0.25">
      <c r="A133" s="85" t="s">
        <v>41</v>
      </c>
      <c r="B133" s="39" t="s">
        <v>150</v>
      </c>
      <c r="C133" s="40">
        <v>150</v>
      </c>
      <c r="D133" s="41">
        <v>0.6</v>
      </c>
      <c r="E133" s="41">
        <v>0.45</v>
      </c>
      <c r="F133" s="41">
        <v>15.45</v>
      </c>
      <c r="G133" s="41">
        <v>70.5</v>
      </c>
      <c r="H133" s="41">
        <v>0.03</v>
      </c>
      <c r="I133" s="41">
        <v>7.5</v>
      </c>
      <c r="J133" s="41">
        <v>0</v>
      </c>
      <c r="K133" s="41">
        <v>0.6</v>
      </c>
      <c r="L133" s="41">
        <v>28.5</v>
      </c>
      <c r="M133" s="41">
        <v>18</v>
      </c>
      <c r="N133" s="41">
        <v>24</v>
      </c>
      <c r="O133" s="42">
        <v>3.45</v>
      </c>
    </row>
    <row r="134" spans="1:15" ht="51" x14ac:dyDescent="0.25">
      <c r="A134" s="21" t="s">
        <v>68</v>
      </c>
      <c r="B134" s="18" t="s">
        <v>69</v>
      </c>
      <c r="C134" s="19">
        <v>200</v>
      </c>
      <c r="D134" s="20">
        <v>0.1</v>
      </c>
      <c r="E134" s="20">
        <v>0</v>
      </c>
      <c r="F134" s="20">
        <v>15.2</v>
      </c>
      <c r="G134" s="20">
        <v>61</v>
      </c>
      <c r="H134" s="20">
        <v>0</v>
      </c>
      <c r="I134" s="20">
        <v>2.8</v>
      </c>
      <c r="J134" s="20">
        <v>0</v>
      </c>
      <c r="K134" s="20">
        <v>0</v>
      </c>
      <c r="L134" s="20">
        <v>14.2</v>
      </c>
      <c r="M134" s="20">
        <v>4</v>
      </c>
      <c r="N134" s="20">
        <v>2</v>
      </c>
      <c r="O134" s="49">
        <v>0.4</v>
      </c>
    </row>
    <row r="135" spans="1:15" ht="16.5" thickBot="1" x14ac:dyDescent="0.3">
      <c r="A135" s="26" t="s">
        <v>28</v>
      </c>
      <c r="B135" s="27"/>
      <c r="C135" s="28">
        <f>C134+C133+230</f>
        <v>580</v>
      </c>
      <c r="D135" s="29">
        <f>SUM(D132:D134)</f>
        <v>22.860000000000003</v>
      </c>
      <c r="E135" s="29">
        <f t="shared" ref="E135:O135" si="28">SUM(E132:E134)</f>
        <v>24.02</v>
      </c>
      <c r="F135" s="29">
        <f t="shared" si="28"/>
        <v>102.21000000000001</v>
      </c>
      <c r="G135" s="29">
        <f>SUM(G132:G134)</f>
        <v>688.54</v>
      </c>
      <c r="H135" s="29">
        <f t="shared" si="28"/>
        <v>0.26</v>
      </c>
      <c r="I135" s="29">
        <f t="shared" si="28"/>
        <v>10.309999999999999</v>
      </c>
      <c r="J135" s="29">
        <f t="shared" si="28"/>
        <v>198.95</v>
      </c>
      <c r="K135" s="29">
        <f t="shared" si="28"/>
        <v>1.2999999999999998</v>
      </c>
      <c r="L135" s="29">
        <f t="shared" si="28"/>
        <v>335.05</v>
      </c>
      <c r="M135" s="29">
        <f t="shared" si="28"/>
        <v>377.3</v>
      </c>
      <c r="N135" s="29">
        <f t="shared" si="28"/>
        <v>113.5</v>
      </c>
      <c r="O135" s="29">
        <f t="shared" si="28"/>
        <v>4.08</v>
      </c>
    </row>
    <row r="136" spans="1:15" ht="16.5" thickTop="1" x14ac:dyDescent="0.25">
      <c r="A136" s="12" t="s">
        <v>29</v>
      </c>
      <c r="B136" s="13"/>
      <c r="C136" s="31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3"/>
    </row>
    <row r="137" spans="1:15" ht="126" x14ac:dyDescent="0.25">
      <c r="A137" s="43" t="s">
        <v>151</v>
      </c>
      <c r="B137" s="18" t="s">
        <v>152</v>
      </c>
      <c r="C137" s="19">
        <v>100</v>
      </c>
      <c r="D137" s="20">
        <v>1.6</v>
      </c>
      <c r="E137" s="20">
        <v>11</v>
      </c>
      <c r="F137" s="20">
        <v>9.6</v>
      </c>
      <c r="G137" s="20">
        <v>136</v>
      </c>
      <c r="H137" s="20">
        <v>0.04</v>
      </c>
      <c r="I137" s="20">
        <v>27.8</v>
      </c>
      <c r="J137" s="20">
        <v>0</v>
      </c>
      <c r="K137" s="20">
        <v>4.5</v>
      </c>
      <c r="L137" s="20">
        <v>44</v>
      </c>
      <c r="M137" s="20">
        <v>32</v>
      </c>
      <c r="N137" s="20">
        <v>19.260000000000002</v>
      </c>
      <c r="O137" s="20">
        <v>0.6</v>
      </c>
    </row>
    <row r="138" spans="1:15" ht="94.5" x14ac:dyDescent="0.25">
      <c r="A138" s="43" t="s">
        <v>153</v>
      </c>
      <c r="B138" s="18" t="s">
        <v>73</v>
      </c>
      <c r="C138" s="19">
        <v>280</v>
      </c>
      <c r="D138" s="20">
        <v>5.18</v>
      </c>
      <c r="E138" s="20">
        <v>5.16</v>
      </c>
      <c r="F138" s="20">
        <v>11.87</v>
      </c>
      <c r="G138" s="20">
        <v>108.64</v>
      </c>
      <c r="H138" s="20">
        <v>0.08</v>
      </c>
      <c r="I138" s="20">
        <v>10.276</v>
      </c>
      <c r="J138" s="20">
        <v>103.5</v>
      </c>
      <c r="K138" s="20">
        <v>0.28000000000000003</v>
      </c>
      <c r="L138" s="20">
        <v>106.13</v>
      </c>
      <c r="M138" s="20">
        <v>100.89</v>
      </c>
      <c r="N138" s="20">
        <v>22.4</v>
      </c>
      <c r="O138" s="20">
        <v>0.108</v>
      </c>
    </row>
    <row r="139" spans="1:15" ht="78.75" x14ac:dyDescent="0.25">
      <c r="A139" s="109" t="s">
        <v>154</v>
      </c>
      <c r="B139" s="18" t="s">
        <v>155</v>
      </c>
      <c r="C139" s="19">
        <v>100</v>
      </c>
      <c r="D139" s="20">
        <v>9.59</v>
      </c>
      <c r="E139" s="20">
        <v>10.37</v>
      </c>
      <c r="F139" s="20">
        <v>9.27</v>
      </c>
      <c r="G139" s="20">
        <v>147</v>
      </c>
      <c r="H139" s="20">
        <v>0.18</v>
      </c>
      <c r="I139" s="20">
        <v>1.1100000000000001</v>
      </c>
      <c r="J139" s="20">
        <v>0.01</v>
      </c>
      <c r="K139" s="20">
        <v>0.41</v>
      </c>
      <c r="L139" s="20">
        <v>13.76</v>
      </c>
      <c r="M139" s="20">
        <v>105.11</v>
      </c>
      <c r="N139" s="20">
        <v>18.04</v>
      </c>
      <c r="O139" s="110">
        <v>1.48</v>
      </c>
    </row>
    <row r="140" spans="1:15" ht="78.75" x14ac:dyDescent="0.25">
      <c r="A140" s="17" t="s">
        <v>156</v>
      </c>
      <c r="B140" s="39" t="s">
        <v>82</v>
      </c>
      <c r="C140" s="19">
        <v>180</v>
      </c>
      <c r="D140" s="20">
        <v>8.01</v>
      </c>
      <c r="E140" s="20">
        <v>4.93</v>
      </c>
      <c r="F140" s="20">
        <v>40.35</v>
      </c>
      <c r="G140" s="20">
        <v>261.2</v>
      </c>
      <c r="H140" s="20">
        <v>7.0000000000000007E-2</v>
      </c>
      <c r="I140" s="20">
        <v>0</v>
      </c>
      <c r="J140" s="20">
        <v>220</v>
      </c>
      <c r="K140" s="20">
        <v>0.86</v>
      </c>
      <c r="L140" s="20">
        <v>84.34</v>
      </c>
      <c r="M140" s="20">
        <v>213.54</v>
      </c>
      <c r="N140" s="20">
        <v>9.7200000000000006</v>
      </c>
      <c r="O140" s="20">
        <v>0.1</v>
      </c>
    </row>
    <row r="141" spans="1:15" ht="51" x14ac:dyDescent="0.25">
      <c r="A141" s="21" t="s">
        <v>24</v>
      </c>
      <c r="B141" s="18" t="s">
        <v>25</v>
      </c>
      <c r="C141" s="19">
        <v>90</v>
      </c>
      <c r="D141" s="20">
        <v>6.84</v>
      </c>
      <c r="E141" s="20">
        <v>0.72</v>
      </c>
      <c r="F141" s="20">
        <v>44.28</v>
      </c>
      <c r="G141" s="20">
        <v>211.5</v>
      </c>
      <c r="H141" s="20">
        <v>0.1</v>
      </c>
      <c r="I141" s="20">
        <v>0</v>
      </c>
      <c r="J141" s="20">
        <v>0</v>
      </c>
      <c r="K141" s="20">
        <v>0.99</v>
      </c>
      <c r="L141" s="20">
        <v>18</v>
      </c>
      <c r="M141" s="20">
        <v>58.5</v>
      </c>
      <c r="N141" s="20">
        <v>12.6</v>
      </c>
      <c r="O141" s="20">
        <v>0.99</v>
      </c>
    </row>
    <row r="142" spans="1:15" ht="51" x14ac:dyDescent="0.25">
      <c r="A142" s="21" t="s">
        <v>41</v>
      </c>
      <c r="B142" s="18" t="s">
        <v>67</v>
      </c>
      <c r="C142" s="19">
        <v>100</v>
      </c>
      <c r="D142" s="20">
        <v>1.5</v>
      </c>
      <c r="E142" s="20">
        <v>0.5</v>
      </c>
      <c r="F142" s="20">
        <v>21</v>
      </c>
      <c r="G142" s="20">
        <v>96</v>
      </c>
      <c r="H142" s="20">
        <v>0.04</v>
      </c>
      <c r="I142" s="20">
        <v>10</v>
      </c>
      <c r="J142" s="20">
        <v>0</v>
      </c>
      <c r="K142" s="20">
        <v>0.4</v>
      </c>
      <c r="L142" s="20">
        <v>8</v>
      </c>
      <c r="M142" s="20">
        <v>28</v>
      </c>
      <c r="N142" s="20">
        <v>42</v>
      </c>
      <c r="O142" s="49">
        <v>0.6</v>
      </c>
    </row>
    <row r="143" spans="1:15" ht="126" x14ac:dyDescent="0.25">
      <c r="A143" s="21" t="s">
        <v>43</v>
      </c>
      <c r="B143" s="18" t="s">
        <v>157</v>
      </c>
      <c r="C143" s="19">
        <v>200</v>
      </c>
      <c r="D143" s="20">
        <v>0.3</v>
      </c>
      <c r="E143" s="20">
        <v>0</v>
      </c>
      <c r="F143" s="20">
        <v>20.100000000000001</v>
      </c>
      <c r="G143" s="20">
        <v>81</v>
      </c>
      <c r="H143" s="20">
        <v>0</v>
      </c>
      <c r="I143" s="20">
        <v>0.8</v>
      </c>
      <c r="J143" s="20">
        <v>0</v>
      </c>
      <c r="K143" s="20">
        <v>0</v>
      </c>
      <c r="L143" s="20">
        <v>10</v>
      </c>
      <c r="M143" s="20">
        <v>6</v>
      </c>
      <c r="N143" s="20">
        <v>3</v>
      </c>
      <c r="O143" s="49">
        <v>0.6</v>
      </c>
    </row>
    <row r="144" spans="1:15" ht="16.5" thickBot="1" x14ac:dyDescent="0.3">
      <c r="A144" s="26" t="s">
        <v>45</v>
      </c>
      <c r="B144" s="27"/>
      <c r="C144" s="28">
        <f>SUM(C137:C143)</f>
        <v>1050</v>
      </c>
      <c r="D144" s="29">
        <f>SUM(D137:D143)</f>
        <v>33.019999999999996</v>
      </c>
      <c r="E144" s="29">
        <f t="shared" ref="E144:O144" si="29">SUM(E137:E143)</f>
        <v>32.68</v>
      </c>
      <c r="F144" s="29">
        <f t="shared" si="29"/>
        <v>156.47</v>
      </c>
      <c r="G144" s="29">
        <f t="shared" si="29"/>
        <v>1041.3399999999999</v>
      </c>
      <c r="H144" s="29">
        <f t="shared" si="29"/>
        <v>0.51</v>
      </c>
      <c r="I144" s="29">
        <f t="shared" si="29"/>
        <v>49.985999999999997</v>
      </c>
      <c r="J144" s="29">
        <f t="shared" si="29"/>
        <v>323.51</v>
      </c>
      <c r="K144" s="29">
        <f t="shared" si="29"/>
        <v>7.4400000000000013</v>
      </c>
      <c r="L144" s="29">
        <f t="shared" si="29"/>
        <v>284.23</v>
      </c>
      <c r="M144" s="29">
        <f t="shared" si="29"/>
        <v>544.04</v>
      </c>
      <c r="N144" s="29">
        <f t="shared" si="29"/>
        <v>127.02</v>
      </c>
      <c r="O144" s="29">
        <f t="shared" si="29"/>
        <v>4.4779999999999998</v>
      </c>
    </row>
    <row r="145" spans="1:15" ht="16.5" thickTop="1" x14ac:dyDescent="0.25">
      <c r="A145" s="80" t="s">
        <v>78</v>
      </c>
      <c r="B145" s="81"/>
      <c r="C145" s="8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4"/>
    </row>
    <row r="146" spans="1:15" ht="94.5" x14ac:dyDescent="0.25">
      <c r="A146" s="21" t="s">
        <v>158</v>
      </c>
      <c r="B146" s="18" t="s">
        <v>159</v>
      </c>
      <c r="C146" s="19">
        <v>120</v>
      </c>
      <c r="D146" s="20">
        <v>11.82</v>
      </c>
      <c r="E146" s="20">
        <v>16.36</v>
      </c>
      <c r="F146" s="20">
        <v>12.044</v>
      </c>
      <c r="G146" s="20">
        <v>243.14400000000001</v>
      </c>
      <c r="H146" s="20">
        <v>0.3</v>
      </c>
      <c r="I146" s="20">
        <v>8.64</v>
      </c>
      <c r="J146" s="20">
        <v>210</v>
      </c>
      <c r="K146" s="20">
        <v>0</v>
      </c>
      <c r="L146" s="20">
        <v>26.4</v>
      </c>
      <c r="M146" s="20">
        <v>0</v>
      </c>
      <c r="N146" s="20">
        <v>0</v>
      </c>
      <c r="O146" s="20">
        <v>6.24</v>
      </c>
    </row>
    <row r="147" spans="1:15" ht="78.75" x14ac:dyDescent="0.25">
      <c r="A147" s="116" t="s">
        <v>160</v>
      </c>
      <c r="B147" s="117" t="s">
        <v>161</v>
      </c>
      <c r="C147" s="118">
        <v>200</v>
      </c>
      <c r="D147" s="119">
        <v>7.54</v>
      </c>
      <c r="E147" s="119">
        <v>4.91</v>
      </c>
      <c r="F147" s="119">
        <v>38.72</v>
      </c>
      <c r="G147" s="119">
        <v>193.2</v>
      </c>
      <c r="H147" s="46">
        <v>0.08</v>
      </c>
      <c r="I147" s="46">
        <v>2.6599999999999999E-2</v>
      </c>
      <c r="J147" s="46">
        <v>200</v>
      </c>
      <c r="K147" s="46">
        <v>1.06</v>
      </c>
      <c r="L147" s="46">
        <v>7.6</v>
      </c>
      <c r="M147" s="46">
        <v>43.54</v>
      </c>
      <c r="N147" s="46">
        <v>10.8</v>
      </c>
      <c r="O147" s="120">
        <v>0.53</v>
      </c>
    </row>
    <row r="148" spans="1:15" ht="60" x14ac:dyDescent="0.25">
      <c r="A148" s="50" t="s">
        <v>39</v>
      </c>
      <c r="B148" s="18" t="s">
        <v>40</v>
      </c>
      <c r="C148" s="19">
        <v>55</v>
      </c>
      <c r="D148" s="20">
        <v>3.63</v>
      </c>
      <c r="E148" s="20">
        <v>0.66</v>
      </c>
      <c r="F148" s="20">
        <v>18.37</v>
      </c>
      <c r="G148" s="20">
        <v>95.7</v>
      </c>
      <c r="H148" s="20">
        <v>9.8999999999999991E-2</v>
      </c>
      <c r="I148" s="20">
        <v>0</v>
      </c>
      <c r="J148" s="20">
        <v>0</v>
      </c>
      <c r="K148" s="20">
        <v>0.77</v>
      </c>
      <c r="L148" s="20">
        <v>19.25</v>
      </c>
      <c r="M148" s="20">
        <v>86.9</v>
      </c>
      <c r="N148" s="20">
        <v>25.85</v>
      </c>
      <c r="O148" s="20">
        <v>2.145</v>
      </c>
    </row>
    <row r="149" spans="1:15" ht="63" x14ac:dyDescent="0.25">
      <c r="A149" s="22" t="s">
        <v>162</v>
      </c>
      <c r="B149" s="104" t="s">
        <v>163</v>
      </c>
      <c r="C149" s="19">
        <v>200</v>
      </c>
      <c r="D149" s="20">
        <v>0.3</v>
      </c>
      <c r="E149" s="20">
        <v>0</v>
      </c>
      <c r="F149" s="20">
        <v>31.1</v>
      </c>
      <c r="G149" s="20">
        <v>126</v>
      </c>
      <c r="H149" s="20">
        <v>0</v>
      </c>
      <c r="I149" s="20">
        <v>0.1</v>
      </c>
      <c r="J149" s="20">
        <v>0</v>
      </c>
      <c r="K149" s="20">
        <v>0</v>
      </c>
      <c r="L149" s="20">
        <v>14</v>
      </c>
      <c r="M149" s="20">
        <v>12</v>
      </c>
      <c r="N149" s="20">
        <v>3</v>
      </c>
      <c r="O149" s="121">
        <v>0.7</v>
      </c>
    </row>
    <row r="150" spans="1:15" ht="16.5" thickBot="1" x14ac:dyDescent="0.3">
      <c r="A150" s="52" t="s">
        <v>113</v>
      </c>
      <c r="B150" s="53"/>
      <c r="C150" s="28">
        <f>SUM(C146:C149)</f>
        <v>575</v>
      </c>
      <c r="D150" s="29">
        <f>SUM(D146:D149)</f>
        <v>23.29</v>
      </c>
      <c r="E150" s="29">
        <f t="shared" ref="E150:O150" si="30">SUM(E146:E149)</f>
        <v>21.93</v>
      </c>
      <c r="F150" s="29">
        <f t="shared" si="30"/>
        <v>100.23400000000001</v>
      </c>
      <c r="G150" s="29">
        <f t="shared" si="30"/>
        <v>658.04399999999998</v>
      </c>
      <c r="H150" s="29">
        <f t="shared" si="30"/>
        <v>0.47899999999999998</v>
      </c>
      <c r="I150" s="29">
        <f t="shared" si="30"/>
        <v>8.7666000000000004</v>
      </c>
      <c r="J150" s="29">
        <f t="shared" si="30"/>
        <v>410</v>
      </c>
      <c r="K150" s="29">
        <f t="shared" si="30"/>
        <v>1.83</v>
      </c>
      <c r="L150" s="29">
        <f t="shared" si="30"/>
        <v>67.25</v>
      </c>
      <c r="M150" s="29">
        <f t="shared" si="30"/>
        <v>142.44</v>
      </c>
      <c r="N150" s="29">
        <f t="shared" si="30"/>
        <v>39.650000000000006</v>
      </c>
      <c r="O150" s="29">
        <f t="shared" si="30"/>
        <v>9.6150000000000002</v>
      </c>
    </row>
    <row r="151" spans="1:15" ht="32.25" thickTop="1" x14ac:dyDescent="0.25">
      <c r="A151" s="122" t="s">
        <v>52</v>
      </c>
      <c r="B151" s="31"/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3"/>
    </row>
    <row r="152" spans="1:15" ht="51" x14ac:dyDescent="0.25">
      <c r="A152" s="22" t="s">
        <v>53</v>
      </c>
      <c r="B152" s="104" t="s">
        <v>164</v>
      </c>
      <c r="C152" s="19">
        <v>250</v>
      </c>
      <c r="D152" s="24">
        <v>7.25</v>
      </c>
      <c r="E152" s="24">
        <v>6.25</v>
      </c>
      <c r="F152" s="24">
        <v>10</v>
      </c>
      <c r="G152" s="24">
        <v>125</v>
      </c>
      <c r="H152" s="24">
        <v>0.1</v>
      </c>
      <c r="I152" s="24">
        <v>14.25</v>
      </c>
      <c r="J152" s="24">
        <v>0.05</v>
      </c>
      <c r="K152" s="24">
        <v>0</v>
      </c>
      <c r="L152" s="24">
        <v>300</v>
      </c>
      <c r="M152" s="24">
        <v>225</v>
      </c>
      <c r="N152" s="24">
        <v>35</v>
      </c>
      <c r="O152" s="105">
        <v>0.25</v>
      </c>
    </row>
    <row r="153" spans="1:15" ht="78.75" x14ac:dyDescent="0.25">
      <c r="A153" s="123" t="s">
        <v>165</v>
      </c>
      <c r="B153" s="104" t="s">
        <v>166</v>
      </c>
      <c r="C153" s="124">
        <v>100</v>
      </c>
      <c r="D153" s="46">
        <v>14.9</v>
      </c>
      <c r="E153" s="46">
        <v>16.399999999999999</v>
      </c>
      <c r="F153" s="46">
        <v>57.6</v>
      </c>
      <c r="G153" s="46">
        <v>436</v>
      </c>
      <c r="H153" s="46">
        <v>0.13</v>
      </c>
      <c r="I153" s="46">
        <v>4.7</v>
      </c>
      <c r="J153" s="46">
        <v>0.12</v>
      </c>
      <c r="K153" s="46">
        <v>2.4300000000000002</v>
      </c>
      <c r="L153" s="46">
        <v>45.22</v>
      </c>
      <c r="M153" s="46">
        <v>134.72</v>
      </c>
      <c r="N153" s="46">
        <v>43.15</v>
      </c>
      <c r="O153" s="46">
        <v>1.72</v>
      </c>
    </row>
    <row r="154" spans="1:15" ht="16.5" thickBot="1" x14ac:dyDescent="0.3">
      <c r="A154" s="52" t="s">
        <v>57</v>
      </c>
      <c r="B154" s="53"/>
      <c r="C154" s="28">
        <f>SUM(C152:C153)</f>
        <v>350</v>
      </c>
      <c r="D154" s="61">
        <f>SUM(D152:D153)</f>
        <v>22.15</v>
      </c>
      <c r="E154" s="61">
        <f t="shared" ref="E154:O154" si="31">SUM(E152:E153)</f>
        <v>22.65</v>
      </c>
      <c r="F154" s="61">
        <f t="shared" si="31"/>
        <v>67.599999999999994</v>
      </c>
      <c r="G154" s="61">
        <f t="shared" si="31"/>
        <v>561</v>
      </c>
      <c r="H154" s="61">
        <f t="shared" si="31"/>
        <v>0.23</v>
      </c>
      <c r="I154" s="61">
        <f t="shared" si="31"/>
        <v>18.95</v>
      </c>
      <c r="J154" s="61">
        <f t="shared" si="31"/>
        <v>0.16999999999999998</v>
      </c>
      <c r="K154" s="61">
        <f t="shared" si="31"/>
        <v>2.4300000000000002</v>
      </c>
      <c r="L154" s="61">
        <f t="shared" si="31"/>
        <v>345.22</v>
      </c>
      <c r="M154" s="61">
        <f t="shared" si="31"/>
        <v>359.72</v>
      </c>
      <c r="N154" s="61">
        <f t="shared" si="31"/>
        <v>78.150000000000006</v>
      </c>
      <c r="O154" s="61">
        <f t="shared" si="31"/>
        <v>1.97</v>
      </c>
    </row>
    <row r="155" spans="1:15" ht="17.25" thickTop="1" thickBot="1" x14ac:dyDescent="0.3">
      <c r="A155" s="106" t="s">
        <v>167</v>
      </c>
      <c r="B155" s="107"/>
      <c r="C155" s="108"/>
      <c r="D155" s="61">
        <f t="shared" ref="D155:O155" si="32">D135+D144+D150</f>
        <v>79.169999999999987</v>
      </c>
      <c r="E155" s="61">
        <f t="shared" si="32"/>
        <v>78.63</v>
      </c>
      <c r="F155" s="61">
        <f t="shared" si="32"/>
        <v>358.91399999999999</v>
      </c>
      <c r="G155" s="61">
        <f t="shared" si="32"/>
        <v>2387.924</v>
      </c>
      <c r="H155" s="61">
        <f t="shared" si="32"/>
        <v>1.2490000000000001</v>
      </c>
      <c r="I155" s="61">
        <f t="shared" si="32"/>
        <v>69.062599999999989</v>
      </c>
      <c r="J155" s="61">
        <f t="shared" si="32"/>
        <v>932.46</v>
      </c>
      <c r="K155" s="61">
        <f t="shared" si="32"/>
        <v>10.570000000000002</v>
      </c>
      <c r="L155" s="61">
        <f t="shared" si="32"/>
        <v>686.53</v>
      </c>
      <c r="M155" s="61">
        <f t="shared" si="32"/>
        <v>1063.78</v>
      </c>
      <c r="N155" s="61">
        <f t="shared" si="32"/>
        <v>280.16999999999996</v>
      </c>
      <c r="O155" s="61">
        <f t="shared" si="32"/>
        <v>18.173000000000002</v>
      </c>
    </row>
    <row r="156" spans="1:15" ht="16.5" thickTop="1" x14ac:dyDescent="0.25">
      <c r="A156" s="125" t="s">
        <v>168</v>
      </c>
      <c r="B156" s="126"/>
      <c r="C156" s="127"/>
      <c r="D156" s="128">
        <f t="shared" ref="D156:O156" si="33">D135+D144+D154</f>
        <v>78.03</v>
      </c>
      <c r="E156" s="128">
        <f t="shared" si="33"/>
        <v>79.349999999999994</v>
      </c>
      <c r="F156" s="128">
        <f t="shared" si="33"/>
        <v>326.27999999999997</v>
      </c>
      <c r="G156" s="128">
        <f t="shared" si="33"/>
        <v>2290.88</v>
      </c>
      <c r="H156" s="128">
        <f t="shared" si="33"/>
        <v>1</v>
      </c>
      <c r="I156" s="128">
        <f t="shared" si="33"/>
        <v>79.245999999999995</v>
      </c>
      <c r="J156" s="128">
        <f t="shared" si="33"/>
        <v>522.63</v>
      </c>
      <c r="K156" s="128">
        <f t="shared" si="33"/>
        <v>11.170000000000002</v>
      </c>
      <c r="L156" s="128">
        <f t="shared" si="33"/>
        <v>964.5</v>
      </c>
      <c r="M156" s="128">
        <f t="shared" si="33"/>
        <v>1281.06</v>
      </c>
      <c r="N156" s="128">
        <f t="shared" si="33"/>
        <v>318.66999999999996</v>
      </c>
      <c r="O156" s="128">
        <f t="shared" si="33"/>
        <v>10.528</v>
      </c>
    </row>
    <row r="157" spans="1:15" ht="15.75" x14ac:dyDescent="0.25">
      <c r="A157" s="129" t="s">
        <v>169</v>
      </c>
      <c r="B157" s="130"/>
      <c r="C157" s="36"/>
      <c r="D157" s="131">
        <f t="shared" ref="D157:O157" si="34">D135+D144+D150+D154</f>
        <v>101.32</v>
      </c>
      <c r="E157" s="131">
        <f t="shared" si="34"/>
        <v>101.28</v>
      </c>
      <c r="F157" s="131">
        <f t="shared" si="34"/>
        <v>426.51400000000001</v>
      </c>
      <c r="G157" s="131">
        <f t="shared" si="34"/>
        <v>2948.924</v>
      </c>
      <c r="H157" s="131">
        <f t="shared" si="34"/>
        <v>1.4790000000000001</v>
      </c>
      <c r="I157" s="131">
        <f t="shared" si="34"/>
        <v>88.012599999999992</v>
      </c>
      <c r="J157" s="131">
        <f t="shared" si="34"/>
        <v>932.63</v>
      </c>
      <c r="K157" s="131">
        <f t="shared" si="34"/>
        <v>13.000000000000002</v>
      </c>
      <c r="L157" s="131">
        <f t="shared" si="34"/>
        <v>1031.75</v>
      </c>
      <c r="M157" s="131">
        <f t="shared" si="34"/>
        <v>1423.5</v>
      </c>
      <c r="N157" s="131">
        <f t="shared" si="34"/>
        <v>358.31999999999994</v>
      </c>
      <c r="O157" s="131">
        <f t="shared" si="34"/>
        <v>20.143000000000001</v>
      </c>
    </row>
    <row r="158" spans="1:15" ht="15.75" x14ac:dyDescent="0.25">
      <c r="A158" s="132"/>
      <c r="B158" s="132"/>
      <c r="C158" s="133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</row>
    <row r="159" spans="1:15" ht="15.75" x14ac:dyDescent="0.25">
      <c r="A159" s="135"/>
      <c r="B159" s="135"/>
      <c r="C159" s="135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</row>
    <row r="160" spans="1:15" x14ac:dyDescent="0.25">
      <c r="A160" s="2"/>
      <c r="B160" s="2"/>
      <c r="C160" s="2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70" t="s">
        <v>61</v>
      </c>
      <c r="O160" s="70"/>
    </row>
    <row r="161" spans="1:15" ht="16.5" thickBot="1" x14ac:dyDescent="0.3">
      <c r="A161" s="1" t="s">
        <v>170</v>
      </c>
      <c r="B161" s="2"/>
      <c r="C161" s="2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6.5" thickTop="1" x14ac:dyDescent="0.25">
      <c r="A162" s="3" t="s">
        <v>1</v>
      </c>
      <c r="B162" s="4" t="s">
        <v>2</v>
      </c>
      <c r="C162" s="4" t="s">
        <v>3</v>
      </c>
      <c r="D162" s="5" t="s">
        <v>4</v>
      </c>
      <c r="E162" s="5"/>
      <c r="F162" s="5"/>
      <c r="G162" s="5" t="s">
        <v>5</v>
      </c>
      <c r="H162" s="5" t="s">
        <v>6</v>
      </c>
      <c r="I162" s="5"/>
      <c r="J162" s="5"/>
      <c r="K162" s="5"/>
      <c r="L162" s="5" t="s">
        <v>7</v>
      </c>
      <c r="M162" s="5"/>
      <c r="N162" s="5"/>
      <c r="O162" s="6"/>
    </row>
    <row r="163" spans="1:15" ht="32.25" thickBot="1" x14ac:dyDescent="0.3">
      <c r="A163" s="7"/>
      <c r="B163" s="8"/>
      <c r="C163" s="8"/>
      <c r="D163" s="9" t="s">
        <v>8</v>
      </c>
      <c r="E163" s="9" t="s">
        <v>9</v>
      </c>
      <c r="F163" s="9" t="s">
        <v>10</v>
      </c>
      <c r="G163" s="10"/>
      <c r="H163" s="9" t="s">
        <v>11</v>
      </c>
      <c r="I163" s="9" t="s">
        <v>12</v>
      </c>
      <c r="J163" s="9" t="s">
        <v>13</v>
      </c>
      <c r="K163" s="9" t="s">
        <v>14</v>
      </c>
      <c r="L163" s="9" t="s">
        <v>15</v>
      </c>
      <c r="M163" s="9" t="s">
        <v>16</v>
      </c>
      <c r="N163" s="9" t="s">
        <v>17</v>
      </c>
      <c r="O163" s="11" t="s">
        <v>18</v>
      </c>
    </row>
    <row r="164" spans="1:15" ht="16.5" thickTop="1" x14ac:dyDescent="0.25">
      <c r="A164" s="12" t="s">
        <v>19</v>
      </c>
      <c r="B164" s="13"/>
      <c r="C164" s="14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95"/>
    </row>
    <row r="165" spans="1:15" ht="47.25" x14ac:dyDescent="0.25">
      <c r="A165" s="109" t="s">
        <v>171</v>
      </c>
      <c r="B165" s="18" t="s">
        <v>172</v>
      </c>
      <c r="C165" s="19">
        <v>60</v>
      </c>
      <c r="D165" s="20">
        <v>5.19</v>
      </c>
      <c r="E165" s="20">
        <v>10.039999999999999</v>
      </c>
      <c r="F165" s="20">
        <v>18</v>
      </c>
      <c r="G165" s="20">
        <v>207.52</v>
      </c>
      <c r="H165" s="20">
        <v>0.05</v>
      </c>
      <c r="I165" s="20">
        <v>0</v>
      </c>
      <c r="J165" s="20">
        <v>60</v>
      </c>
      <c r="K165" s="20">
        <v>0.3</v>
      </c>
      <c r="L165" s="20">
        <v>49.2</v>
      </c>
      <c r="M165" s="20">
        <v>13</v>
      </c>
      <c r="N165" s="20">
        <v>6.05</v>
      </c>
      <c r="O165" s="110">
        <v>1.28</v>
      </c>
    </row>
    <row r="166" spans="1:15" ht="47.25" x14ac:dyDescent="0.25">
      <c r="A166" s="38" t="s">
        <v>173</v>
      </c>
      <c r="B166" s="39" t="s">
        <v>174</v>
      </c>
      <c r="C166" s="40">
        <v>280</v>
      </c>
      <c r="D166" s="41">
        <v>12.99</v>
      </c>
      <c r="E166" s="41">
        <v>12.12</v>
      </c>
      <c r="F166" s="41">
        <v>55.1</v>
      </c>
      <c r="G166" s="41">
        <v>367.12</v>
      </c>
      <c r="H166" s="41">
        <v>0.17</v>
      </c>
      <c r="I166" s="41">
        <v>0</v>
      </c>
      <c r="J166" s="41">
        <v>231.25</v>
      </c>
      <c r="K166" s="41">
        <v>1.1000000000000001</v>
      </c>
      <c r="L166" s="41">
        <v>130.97999999999999</v>
      </c>
      <c r="M166" s="41">
        <v>194.61</v>
      </c>
      <c r="N166" s="41">
        <v>24.06</v>
      </c>
      <c r="O166" s="42">
        <v>0.75</v>
      </c>
    </row>
    <row r="167" spans="1:15" ht="63" x14ac:dyDescent="0.25">
      <c r="A167" s="21" t="s">
        <v>41</v>
      </c>
      <c r="B167" s="18" t="s">
        <v>42</v>
      </c>
      <c r="C167" s="19">
        <v>120</v>
      </c>
      <c r="D167" s="24">
        <v>0.96</v>
      </c>
      <c r="E167" s="24">
        <v>0.24</v>
      </c>
      <c r="F167" s="24">
        <v>9</v>
      </c>
      <c r="G167" s="24">
        <v>45.6</v>
      </c>
      <c r="H167" s="24">
        <v>7.1999999999999995E-2</v>
      </c>
      <c r="I167" s="24">
        <v>45.6</v>
      </c>
      <c r="J167" s="24">
        <v>0</v>
      </c>
      <c r="K167" s="24">
        <v>0.24</v>
      </c>
      <c r="L167" s="24">
        <v>42</v>
      </c>
      <c r="M167" s="24">
        <v>13.2</v>
      </c>
      <c r="N167" s="24">
        <v>20.399999999999999</v>
      </c>
      <c r="O167" s="25">
        <v>0.12</v>
      </c>
    </row>
    <row r="168" spans="1:15" ht="94.5" x14ac:dyDescent="0.25">
      <c r="A168" s="21" t="s">
        <v>175</v>
      </c>
      <c r="B168" s="18" t="s">
        <v>176</v>
      </c>
      <c r="C168" s="19">
        <v>200</v>
      </c>
      <c r="D168" s="20">
        <v>3.2</v>
      </c>
      <c r="E168" s="20">
        <v>2.7</v>
      </c>
      <c r="F168" s="20">
        <v>15.9</v>
      </c>
      <c r="G168" s="20">
        <v>79</v>
      </c>
      <c r="H168" s="20">
        <v>0.04</v>
      </c>
      <c r="I168" s="20">
        <v>1.3</v>
      </c>
      <c r="J168" s="20">
        <v>0.02</v>
      </c>
      <c r="K168" s="20">
        <v>0</v>
      </c>
      <c r="L168" s="20">
        <v>126</v>
      </c>
      <c r="M168" s="20">
        <v>90</v>
      </c>
      <c r="N168" s="20">
        <v>14</v>
      </c>
      <c r="O168" s="20">
        <v>0.1</v>
      </c>
    </row>
    <row r="169" spans="1:15" ht="16.5" thickBot="1" x14ac:dyDescent="0.3">
      <c r="A169" s="26" t="s">
        <v>28</v>
      </c>
      <c r="B169" s="27"/>
      <c r="C169" s="28">
        <f>SUM(C165:C168)</f>
        <v>660</v>
      </c>
      <c r="D169" s="29">
        <f t="shared" ref="D169:O169" si="35">SUM(D165:D168)</f>
        <v>22.34</v>
      </c>
      <c r="E169" s="29">
        <f t="shared" si="35"/>
        <v>25.099999999999994</v>
      </c>
      <c r="F169" s="29">
        <f t="shared" si="35"/>
        <v>98</v>
      </c>
      <c r="G169" s="29">
        <f t="shared" si="35"/>
        <v>699.24</v>
      </c>
      <c r="H169" s="29">
        <f t="shared" si="35"/>
        <v>0.33200000000000002</v>
      </c>
      <c r="I169" s="29">
        <f t="shared" si="35"/>
        <v>46.9</v>
      </c>
      <c r="J169" s="29">
        <f t="shared" si="35"/>
        <v>291.27</v>
      </c>
      <c r="K169" s="29">
        <f t="shared" si="35"/>
        <v>1.6400000000000001</v>
      </c>
      <c r="L169" s="29">
        <f t="shared" si="35"/>
        <v>348.18</v>
      </c>
      <c r="M169" s="29">
        <f t="shared" si="35"/>
        <v>310.81</v>
      </c>
      <c r="N169" s="29">
        <f t="shared" si="35"/>
        <v>64.509999999999991</v>
      </c>
      <c r="O169" s="29">
        <f t="shared" si="35"/>
        <v>2.2500000000000004</v>
      </c>
    </row>
    <row r="170" spans="1:15" ht="16.5" thickTop="1" x14ac:dyDescent="0.25">
      <c r="A170" s="12" t="s">
        <v>29</v>
      </c>
      <c r="B170" s="13"/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3"/>
    </row>
    <row r="171" spans="1:15" ht="110.25" x14ac:dyDescent="0.25">
      <c r="A171" s="21" t="s">
        <v>177</v>
      </c>
      <c r="B171" s="18" t="s">
        <v>178</v>
      </c>
      <c r="C171" s="19">
        <v>100</v>
      </c>
      <c r="D171" s="20">
        <v>4.9000000000000004</v>
      </c>
      <c r="E171" s="20">
        <v>9.3000000000000007</v>
      </c>
      <c r="F171" s="20">
        <v>7.4</v>
      </c>
      <c r="G171" s="20">
        <v>133</v>
      </c>
      <c r="H171" s="20">
        <v>2.3999999999999997E-2</v>
      </c>
      <c r="I171" s="20">
        <v>10.1</v>
      </c>
      <c r="J171" s="20">
        <v>1.6E-2</v>
      </c>
      <c r="K171" s="20">
        <v>2.2999999999999998</v>
      </c>
      <c r="L171" s="20">
        <v>165</v>
      </c>
      <c r="M171" s="20">
        <v>142</v>
      </c>
      <c r="N171" s="20">
        <v>24</v>
      </c>
      <c r="O171" s="20">
        <v>1.4</v>
      </c>
    </row>
    <row r="172" spans="1:15" ht="126" x14ac:dyDescent="0.25">
      <c r="A172" s="75" t="s">
        <v>179</v>
      </c>
      <c r="B172" s="76" t="s">
        <v>180</v>
      </c>
      <c r="C172" s="77">
        <v>300</v>
      </c>
      <c r="D172" s="78">
        <v>3.12</v>
      </c>
      <c r="E172" s="78">
        <v>4.2</v>
      </c>
      <c r="F172" s="78">
        <v>21.84</v>
      </c>
      <c r="G172" s="78">
        <v>125.16</v>
      </c>
      <c r="H172" s="78">
        <v>0.12</v>
      </c>
      <c r="I172" s="78">
        <v>25.2</v>
      </c>
      <c r="J172" s="78">
        <v>12</v>
      </c>
      <c r="K172" s="78">
        <v>21.6</v>
      </c>
      <c r="L172" s="78">
        <v>150</v>
      </c>
      <c r="M172" s="78">
        <v>109.2</v>
      </c>
      <c r="N172" s="78">
        <v>6</v>
      </c>
      <c r="O172" s="79">
        <v>0.24</v>
      </c>
    </row>
    <row r="173" spans="1:15" ht="141.75" x14ac:dyDescent="0.25">
      <c r="A173" s="43" t="s">
        <v>181</v>
      </c>
      <c r="B173" s="44" t="s">
        <v>182</v>
      </c>
      <c r="C173" s="45" t="s">
        <v>183</v>
      </c>
      <c r="D173" s="46">
        <v>13.57</v>
      </c>
      <c r="E173" s="46">
        <v>8.84</v>
      </c>
      <c r="F173" s="46">
        <v>11.3</v>
      </c>
      <c r="G173" s="46">
        <v>176.43</v>
      </c>
      <c r="H173" s="46">
        <v>0.05</v>
      </c>
      <c r="I173" s="46">
        <v>11.9</v>
      </c>
      <c r="J173" s="46">
        <v>350</v>
      </c>
      <c r="K173" s="46">
        <v>2.41</v>
      </c>
      <c r="L173" s="46">
        <v>202.66</v>
      </c>
      <c r="M173" s="46">
        <v>326.58</v>
      </c>
      <c r="N173" s="46">
        <v>31.2</v>
      </c>
      <c r="O173" s="46">
        <v>0</v>
      </c>
    </row>
    <row r="174" spans="1:15" ht="47.25" x14ac:dyDescent="0.25">
      <c r="A174" s="43" t="s">
        <v>184</v>
      </c>
      <c r="B174" s="44" t="s">
        <v>185</v>
      </c>
      <c r="C174" s="45">
        <v>250</v>
      </c>
      <c r="D174" s="46">
        <v>6.04</v>
      </c>
      <c r="E174" s="46">
        <v>10.65</v>
      </c>
      <c r="F174" s="46">
        <v>34.25</v>
      </c>
      <c r="G174" s="46">
        <v>236.38</v>
      </c>
      <c r="H174" s="46">
        <v>0.23</v>
      </c>
      <c r="I174" s="46">
        <v>1.125</v>
      </c>
      <c r="J174" s="46">
        <v>8.6999999999999994E-2</v>
      </c>
      <c r="K174" s="46">
        <v>0.25</v>
      </c>
      <c r="L174" s="46">
        <v>65</v>
      </c>
      <c r="M174" s="46">
        <v>142.5</v>
      </c>
      <c r="N174" s="46">
        <v>40</v>
      </c>
      <c r="O174" s="136">
        <v>4.1900000000000004</v>
      </c>
    </row>
    <row r="175" spans="1:15" ht="51" x14ac:dyDescent="0.25">
      <c r="A175" s="21" t="s">
        <v>39</v>
      </c>
      <c r="B175" s="18" t="s">
        <v>40</v>
      </c>
      <c r="C175" s="19">
        <v>90</v>
      </c>
      <c r="D175" s="20">
        <v>5.94</v>
      </c>
      <c r="E175" s="20">
        <v>1.08</v>
      </c>
      <c r="F175" s="20">
        <v>30.06</v>
      </c>
      <c r="G175" s="20">
        <v>156.6</v>
      </c>
      <c r="H175" s="24">
        <v>0.16</v>
      </c>
      <c r="I175" s="24">
        <v>0</v>
      </c>
      <c r="J175" s="24">
        <v>0</v>
      </c>
      <c r="K175" s="24">
        <v>1.26</v>
      </c>
      <c r="L175" s="24">
        <v>31.5</v>
      </c>
      <c r="M175" s="24">
        <v>142.5</v>
      </c>
      <c r="N175" s="24">
        <v>42.3</v>
      </c>
      <c r="O175" s="47">
        <v>3.51</v>
      </c>
    </row>
    <row r="176" spans="1:15" ht="51" x14ac:dyDescent="0.25">
      <c r="A176" s="21" t="s">
        <v>41</v>
      </c>
      <c r="B176" s="18" t="s">
        <v>186</v>
      </c>
      <c r="C176" s="19">
        <v>120</v>
      </c>
      <c r="D176" s="20">
        <v>0.48</v>
      </c>
      <c r="E176" s="20">
        <v>0.48</v>
      </c>
      <c r="F176" s="20">
        <v>11.76</v>
      </c>
      <c r="G176" s="20">
        <v>61.1</v>
      </c>
      <c r="H176" s="20">
        <v>3.5999999999999997E-2</v>
      </c>
      <c r="I176" s="20">
        <v>12</v>
      </c>
      <c r="J176" s="20">
        <v>0</v>
      </c>
      <c r="K176" s="20">
        <v>0.24</v>
      </c>
      <c r="L176" s="20">
        <v>19.2</v>
      </c>
      <c r="M176" s="20">
        <v>13.2</v>
      </c>
      <c r="N176" s="20">
        <v>10.8</v>
      </c>
      <c r="O176" s="49">
        <v>2.64</v>
      </c>
    </row>
    <row r="177" spans="1:15" ht="126" x14ac:dyDescent="0.25">
      <c r="A177" s="21" t="s">
        <v>43</v>
      </c>
      <c r="B177" s="48" t="s">
        <v>44</v>
      </c>
      <c r="C177" s="19">
        <v>200</v>
      </c>
      <c r="D177" s="20">
        <v>0.3</v>
      </c>
      <c r="E177" s="20">
        <v>0</v>
      </c>
      <c r="F177" s="20">
        <v>20.100000000000001</v>
      </c>
      <c r="G177" s="20">
        <v>81</v>
      </c>
      <c r="H177" s="20">
        <v>0</v>
      </c>
      <c r="I177" s="20">
        <v>0.8</v>
      </c>
      <c r="J177" s="20">
        <v>0</v>
      </c>
      <c r="K177" s="20">
        <v>0</v>
      </c>
      <c r="L177" s="20">
        <v>10</v>
      </c>
      <c r="M177" s="20">
        <v>6</v>
      </c>
      <c r="N177" s="20">
        <v>3</v>
      </c>
      <c r="O177" s="49">
        <v>0.6</v>
      </c>
    </row>
    <row r="178" spans="1:15" ht="16.5" thickBot="1" x14ac:dyDescent="0.3">
      <c r="A178" s="52" t="s">
        <v>45</v>
      </c>
      <c r="B178" s="53"/>
      <c r="C178" s="28">
        <f t="shared" ref="C178:O178" si="36">SUM(C171:C177)</f>
        <v>1060</v>
      </c>
      <c r="D178" s="29">
        <f t="shared" si="36"/>
        <v>34.349999999999994</v>
      </c>
      <c r="E178" s="29">
        <f t="shared" si="36"/>
        <v>34.549999999999997</v>
      </c>
      <c r="F178" s="29">
        <f t="shared" si="36"/>
        <v>136.71</v>
      </c>
      <c r="G178" s="29">
        <f t="shared" si="36"/>
        <v>969.67000000000007</v>
      </c>
      <c r="H178" s="29">
        <f t="shared" si="36"/>
        <v>0.62000000000000011</v>
      </c>
      <c r="I178" s="29">
        <f t="shared" si="36"/>
        <v>61.124999999999993</v>
      </c>
      <c r="J178" s="29">
        <f t="shared" si="36"/>
        <v>362.10300000000001</v>
      </c>
      <c r="K178" s="29">
        <f t="shared" si="36"/>
        <v>28.060000000000002</v>
      </c>
      <c r="L178" s="29">
        <f t="shared" si="36"/>
        <v>643.36</v>
      </c>
      <c r="M178" s="29">
        <f t="shared" si="36"/>
        <v>881.98</v>
      </c>
      <c r="N178" s="29">
        <f t="shared" si="36"/>
        <v>157.30000000000001</v>
      </c>
      <c r="O178" s="29">
        <f t="shared" si="36"/>
        <v>12.58</v>
      </c>
    </row>
    <row r="179" spans="1:15" ht="16.5" thickTop="1" x14ac:dyDescent="0.25">
      <c r="A179" s="80" t="s">
        <v>78</v>
      </c>
      <c r="B179" s="81"/>
      <c r="C179" s="82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4"/>
    </row>
    <row r="180" spans="1:15" ht="47.25" x14ac:dyDescent="0.25">
      <c r="A180" s="137" t="s">
        <v>187</v>
      </c>
      <c r="B180" s="72" t="s">
        <v>188</v>
      </c>
      <c r="C180" s="73" t="s">
        <v>189</v>
      </c>
      <c r="D180" s="74">
        <v>15.08</v>
      </c>
      <c r="E180" s="74">
        <v>16.100000000000001</v>
      </c>
      <c r="F180" s="74">
        <v>39.46</v>
      </c>
      <c r="G180" s="74">
        <v>348.31</v>
      </c>
      <c r="H180" s="20">
        <v>0.12</v>
      </c>
      <c r="I180" s="20">
        <v>10.1</v>
      </c>
      <c r="J180" s="20">
        <v>152.6</v>
      </c>
      <c r="K180" s="20">
        <v>4.5199999999999996</v>
      </c>
      <c r="L180" s="20">
        <v>95.2</v>
      </c>
      <c r="M180" s="20">
        <v>102.55</v>
      </c>
      <c r="N180" s="20">
        <v>16.52</v>
      </c>
      <c r="O180" s="110">
        <v>0.16</v>
      </c>
    </row>
    <row r="181" spans="1:15" ht="51" x14ac:dyDescent="0.25">
      <c r="A181" s="21" t="s">
        <v>70</v>
      </c>
      <c r="B181" s="18" t="s">
        <v>71</v>
      </c>
      <c r="C181" s="19">
        <v>100</v>
      </c>
      <c r="D181" s="20">
        <v>2.4</v>
      </c>
      <c r="E181" s="20">
        <v>7.1</v>
      </c>
      <c r="F181" s="20">
        <v>10.4</v>
      </c>
      <c r="G181" s="20">
        <v>115</v>
      </c>
      <c r="H181" s="20">
        <v>0.03</v>
      </c>
      <c r="I181" s="20">
        <v>7.9</v>
      </c>
      <c r="J181" s="20">
        <v>0</v>
      </c>
      <c r="K181" s="20">
        <v>3.8</v>
      </c>
      <c r="L181" s="20">
        <v>44</v>
      </c>
      <c r="M181" s="20">
        <v>58</v>
      </c>
      <c r="N181" s="20">
        <v>30</v>
      </c>
      <c r="O181" s="20">
        <v>1.7</v>
      </c>
    </row>
    <row r="182" spans="1:15" ht="60" x14ac:dyDescent="0.25">
      <c r="A182" s="109" t="s">
        <v>39</v>
      </c>
      <c r="B182" s="18" t="s">
        <v>40</v>
      </c>
      <c r="C182" s="19">
        <v>70</v>
      </c>
      <c r="D182" s="20">
        <v>4.62</v>
      </c>
      <c r="E182" s="20">
        <v>0.84</v>
      </c>
      <c r="F182" s="20">
        <v>23.38</v>
      </c>
      <c r="G182" s="20">
        <v>118.06</v>
      </c>
      <c r="H182" s="20">
        <v>0.126</v>
      </c>
      <c r="I182" s="20">
        <v>0</v>
      </c>
      <c r="J182" s="20">
        <v>0</v>
      </c>
      <c r="K182" s="20">
        <v>0.98</v>
      </c>
      <c r="L182" s="20">
        <v>24.5</v>
      </c>
      <c r="M182" s="20">
        <v>110.6</v>
      </c>
      <c r="N182" s="20">
        <v>32.9</v>
      </c>
      <c r="O182" s="121">
        <v>2.73</v>
      </c>
    </row>
    <row r="183" spans="1:15" ht="78.75" x14ac:dyDescent="0.25">
      <c r="A183" s="21" t="s">
        <v>83</v>
      </c>
      <c r="B183" s="18" t="s">
        <v>84</v>
      </c>
      <c r="C183" s="19">
        <v>200</v>
      </c>
      <c r="D183" s="20">
        <v>1.4</v>
      </c>
      <c r="E183" s="20">
        <v>0</v>
      </c>
      <c r="F183" s="20">
        <v>17.8</v>
      </c>
      <c r="G183" s="20">
        <v>136.80000000000001</v>
      </c>
      <c r="H183" s="20">
        <v>0.09</v>
      </c>
      <c r="I183" s="20">
        <v>7.0000000000000007E-2</v>
      </c>
      <c r="J183" s="20">
        <v>2E-3</v>
      </c>
      <c r="K183" s="20">
        <v>0.98</v>
      </c>
      <c r="L183" s="20">
        <v>119.8</v>
      </c>
      <c r="M183" s="20">
        <v>153.30000000000001</v>
      </c>
      <c r="N183" s="20">
        <v>0.28000000000000003</v>
      </c>
      <c r="O183" s="49">
        <v>0.31</v>
      </c>
    </row>
    <row r="184" spans="1:15" ht="16.5" thickBot="1" x14ac:dyDescent="0.3">
      <c r="A184" s="52" t="s">
        <v>113</v>
      </c>
      <c r="B184" s="53"/>
      <c r="C184" s="28">
        <f>C183+C182+C181+180+50</f>
        <v>600</v>
      </c>
      <c r="D184" s="29">
        <f t="shared" ref="D184:O184" si="37">SUM(D180:D183)</f>
        <v>23.5</v>
      </c>
      <c r="E184" s="29">
        <f t="shared" si="37"/>
        <v>24.040000000000003</v>
      </c>
      <c r="F184" s="29">
        <f t="shared" si="37"/>
        <v>91.039999999999992</v>
      </c>
      <c r="G184" s="29">
        <f t="shared" si="37"/>
        <v>718.17000000000007</v>
      </c>
      <c r="H184" s="29">
        <f t="shared" si="37"/>
        <v>0.36599999999999999</v>
      </c>
      <c r="I184" s="29">
        <f t="shared" si="37"/>
        <v>18.07</v>
      </c>
      <c r="J184" s="29">
        <f t="shared" si="37"/>
        <v>152.602</v>
      </c>
      <c r="K184" s="29">
        <f t="shared" si="37"/>
        <v>10.280000000000001</v>
      </c>
      <c r="L184" s="29">
        <f t="shared" si="37"/>
        <v>283.5</v>
      </c>
      <c r="M184" s="29">
        <f t="shared" si="37"/>
        <v>424.45</v>
      </c>
      <c r="N184" s="29">
        <f t="shared" si="37"/>
        <v>79.699999999999989</v>
      </c>
      <c r="O184" s="29">
        <f t="shared" si="37"/>
        <v>4.8999999999999995</v>
      </c>
    </row>
    <row r="185" spans="1:15" ht="16.5" thickTop="1" x14ac:dyDescent="0.25">
      <c r="A185" s="12" t="s">
        <v>52</v>
      </c>
      <c r="B185" s="13"/>
      <c r="C185" s="31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3"/>
    </row>
    <row r="186" spans="1:15" ht="94.5" x14ac:dyDescent="0.25">
      <c r="A186" s="99" t="s">
        <v>190</v>
      </c>
      <c r="B186" s="138" t="s">
        <v>191</v>
      </c>
      <c r="C186" s="19">
        <v>250</v>
      </c>
      <c r="D186" s="24">
        <v>7.5</v>
      </c>
      <c r="E186" s="24">
        <v>6.25</v>
      </c>
      <c r="F186" s="24">
        <v>27.5</v>
      </c>
      <c r="G186" s="24">
        <v>202</v>
      </c>
      <c r="H186" s="24">
        <v>7.4999999999999997E-2</v>
      </c>
      <c r="I186" s="24">
        <v>1.5</v>
      </c>
      <c r="J186" s="24">
        <v>0.05</v>
      </c>
      <c r="K186" s="24">
        <v>0</v>
      </c>
      <c r="L186" s="24">
        <v>297.5</v>
      </c>
      <c r="M186" s="24">
        <v>227.5</v>
      </c>
      <c r="N186" s="24">
        <v>35</v>
      </c>
      <c r="O186" s="105">
        <v>0.25</v>
      </c>
    </row>
    <row r="187" spans="1:15" ht="63.75" x14ac:dyDescent="0.25">
      <c r="A187" s="21" t="s">
        <v>165</v>
      </c>
      <c r="B187" s="138" t="s">
        <v>192</v>
      </c>
      <c r="C187" s="45">
        <v>100</v>
      </c>
      <c r="D187" s="46">
        <v>6.67</v>
      </c>
      <c r="E187" s="46">
        <v>11.67</v>
      </c>
      <c r="F187" s="46">
        <v>51.17</v>
      </c>
      <c r="G187" s="46">
        <v>456.84</v>
      </c>
      <c r="H187" s="46">
        <v>0.13</v>
      </c>
      <c r="I187" s="46">
        <v>0</v>
      </c>
      <c r="J187" s="46">
        <v>0.12</v>
      </c>
      <c r="K187" s="46">
        <v>1.93</v>
      </c>
      <c r="L187" s="46">
        <v>25</v>
      </c>
      <c r="M187" s="46">
        <v>112.8</v>
      </c>
      <c r="N187" s="46">
        <v>16.670000000000002</v>
      </c>
      <c r="O187" s="51">
        <v>1.45</v>
      </c>
    </row>
    <row r="188" spans="1:15" ht="16.5" thickBot="1" x14ac:dyDescent="0.3">
      <c r="A188" s="52" t="s">
        <v>57</v>
      </c>
      <c r="B188" s="53"/>
      <c r="C188" s="28">
        <f>SUM(C186:C187)</f>
        <v>350</v>
      </c>
      <c r="D188" s="61">
        <f t="shared" ref="D188:O188" si="38">SUM(D186:D187)</f>
        <v>14.17</v>
      </c>
      <c r="E188" s="61">
        <f t="shared" si="38"/>
        <v>17.920000000000002</v>
      </c>
      <c r="F188" s="61">
        <f t="shared" si="38"/>
        <v>78.67</v>
      </c>
      <c r="G188" s="61">
        <f t="shared" si="38"/>
        <v>658.83999999999992</v>
      </c>
      <c r="H188" s="61">
        <f t="shared" si="38"/>
        <v>0.20500000000000002</v>
      </c>
      <c r="I188" s="61">
        <f t="shared" si="38"/>
        <v>1.5</v>
      </c>
      <c r="J188" s="61">
        <f t="shared" si="38"/>
        <v>0.16999999999999998</v>
      </c>
      <c r="K188" s="61">
        <f t="shared" si="38"/>
        <v>1.93</v>
      </c>
      <c r="L188" s="61">
        <f t="shared" si="38"/>
        <v>322.5</v>
      </c>
      <c r="M188" s="61">
        <f t="shared" si="38"/>
        <v>340.3</v>
      </c>
      <c r="N188" s="61">
        <f t="shared" si="38"/>
        <v>51.67</v>
      </c>
      <c r="O188" s="61">
        <f t="shared" si="38"/>
        <v>1.7</v>
      </c>
    </row>
    <row r="189" spans="1:15" ht="17.25" thickTop="1" thickBot="1" x14ac:dyDescent="0.3">
      <c r="A189" s="106" t="s">
        <v>193</v>
      </c>
      <c r="B189" s="107"/>
      <c r="C189" s="108"/>
      <c r="D189" s="61">
        <f t="shared" ref="D189:O189" si="39">D169+D178+D184</f>
        <v>80.19</v>
      </c>
      <c r="E189" s="61">
        <f t="shared" si="39"/>
        <v>83.69</v>
      </c>
      <c r="F189" s="61">
        <f t="shared" si="39"/>
        <v>325.75</v>
      </c>
      <c r="G189" s="61">
        <f t="shared" si="39"/>
        <v>2387.08</v>
      </c>
      <c r="H189" s="61">
        <f t="shared" si="39"/>
        <v>1.3180000000000001</v>
      </c>
      <c r="I189" s="61">
        <f t="shared" si="39"/>
        <v>126.095</v>
      </c>
      <c r="J189" s="61">
        <f t="shared" si="39"/>
        <v>805.97500000000002</v>
      </c>
      <c r="K189" s="61">
        <f t="shared" si="39"/>
        <v>39.980000000000004</v>
      </c>
      <c r="L189" s="61">
        <f t="shared" si="39"/>
        <v>1275.04</v>
      </c>
      <c r="M189" s="61">
        <f t="shared" si="39"/>
        <v>1617.24</v>
      </c>
      <c r="N189" s="61">
        <f t="shared" si="39"/>
        <v>301.51</v>
      </c>
      <c r="O189" s="61">
        <f t="shared" si="39"/>
        <v>19.73</v>
      </c>
    </row>
    <row r="190" spans="1:15" ht="17.25" thickTop="1" thickBot="1" x14ac:dyDescent="0.3">
      <c r="A190" s="106" t="s">
        <v>194</v>
      </c>
      <c r="B190" s="107"/>
      <c r="C190" s="108"/>
      <c r="D190" s="61">
        <f t="shared" ref="D190:O190" si="40">D169+D178+D188</f>
        <v>70.86</v>
      </c>
      <c r="E190" s="61">
        <f t="shared" si="40"/>
        <v>77.569999999999993</v>
      </c>
      <c r="F190" s="61">
        <f t="shared" si="40"/>
        <v>313.38</v>
      </c>
      <c r="G190" s="61">
        <f t="shared" si="40"/>
        <v>2327.75</v>
      </c>
      <c r="H190" s="61">
        <f t="shared" si="40"/>
        <v>1.1570000000000003</v>
      </c>
      <c r="I190" s="61">
        <f t="shared" si="40"/>
        <v>109.52499999999999</v>
      </c>
      <c r="J190" s="61">
        <f t="shared" si="40"/>
        <v>653.54300000000001</v>
      </c>
      <c r="K190" s="61">
        <f t="shared" si="40"/>
        <v>31.630000000000003</v>
      </c>
      <c r="L190" s="61">
        <f t="shared" si="40"/>
        <v>1314.04</v>
      </c>
      <c r="M190" s="61">
        <f t="shared" si="40"/>
        <v>1533.09</v>
      </c>
      <c r="N190" s="61">
        <f t="shared" si="40"/>
        <v>273.48</v>
      </c>
      <c r="O190" s="61">
        <f t="shared" si="40"/>
        <v>16.53</v>
      </c>
    </row>
    <row r="191" spans="1:15" ht="16.5" thickTop="1" x14ac:dyDescent="0.25">
      <c r="A191" s="139" t="s">
        <v>195</v>
      </c>
      <c r="B191" s="140"/>
      <c r="C191" s="56"/>
      <c r="D191" s="141">
        <f t="shared" ref="D191:O191" si="41">D169+D178+D184+D188</f>
        <v>94.36</v>
      </c>
      <c r="E191" s="141">
        <f t="shared" si="41"/>
        <v>101.61</v>
      </c>
      <c r="F191" s="141">
        <f t="shared" si="41"/>
        <v>404.42</v>
      </c>
      <c r="G191" s="141">
        <f t="shared" si="41"/>
        <v>3045.92</v>
      </c>
      <c r="H191" s="141">
        <f t="shared" si="41"/>
        <v>1.5230000000000001</v>
      </c>
      <c r="I191" s="141">
        <f t="shared" si="41"/>
        <v>127.595</v>
      </c>
      <c r="J191" s="141">
        <f t="shared" si="41"/>
        <v>806.14499999999998</v>
      </c>
      <c r="K191" s="141">
        <f t="shared" si="41"/>
        <v>41.910000000000004</v>
      </c>
      <c r="L191" s="141">
        <f t="shared" si="41"/>
        <v>1597.54</v>
      </c>
      <c r="M191" s="141">
        <f t="shared" si="41"/>
        <v>1957.54</v>
      </c>
      <c r="N191" s="141">
        <f t="shared" si="41"/>
        <v>353.18</v>
      </c>
      <c r="O191" s="141">
        <f t="shared" si="41"/>
        <v>21.43</v>
      </c>
    </row>
    <row r="192" spans="1:15" ht="15.75" x14ac:dyDescent="0.25">
      <c r="A192" s="142"/>
      <c r="B192" s="143"/>
      <c r="C192" s="144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</row>
    <row r="193" spans="1:15" ht="15.75" x14ac:dyDescent="0.25">
      <c r="A193" s="132"/>
      <c r="B193" s="132"/>
      <c r="C193" s="133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</row>
    <row r="194" spans="1:15" x14ac:dyDescent="0.25">
      <c r="A194" s="2"/>
      <c r="B194" s="2"/>
      <c r="C194" s="2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146" t="s">
        <v>61</v>
      </c>
      <c r="O194" s="146"/>
    </row>
    <row r="195" spans="1:15" ht="16.5" thickBot="1" x14ac:dyDescent="0.3">
      <c r="A195" s="1" t="s">
        <v>196</v>
      </c>
      <c r="B195" s="2"/>
      <c r="C195" s="2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6.5" thickTop="1" x14ac:dyDescent="0.25">
      <c r="A196" s="3" t="s">
        <v>1</v>
      </c>
      <c r="B196" s="4" t="s">
        <v>2</v>
      </c>
      <c r="C196" s="4" t="s">
        <v>3</v>
      </c>
      <c r="D196" s="5" t="s">
        <v>4</v>
      </c>
      <c r="E196" s="5"/>
      <c r="F196" s="5"/>
      <c r="G196" s="5" t="s">
        <v>5</v>
      </c>
      <c r="H196" s="5" t="s">
        <v>6</v>
      </c>
      <c r="I196" s="5"/>
      <c r="J196" s="5"/>
      <c r="K196" s="5"/>
      <c r="L196" s="5" t="s">
        <v>7</v>
      </c>
      <c r="M196" s="5"/>
      <c r="N196" s="5"/>
      <c r="O196" s="6"/>
    </row>
    <row r="197" spans="1:15" ht="32.25" thickBot="1" x14ac:dyDescent="0.3">
      <c r="A197" s="7"/>
      <c r="B197" s="8"/>
      <c r="C197" s="8"/>
      <c r="D197" s="9" t="s">
        <v>8</v>
      </c>
      <c r="E197" s="9" t="s">
        <v>9</v>
      </c>
      <c r="F197" s="9" t="s">
        <v>10</v>
      </c>
      <c r="G197" s="10"/>
      <c r="H197" s="9" t="s">
        <v>11</v>
      </c>
      <c r="I197" s="9" t="s">
        <v>12</v>
      </c>
      <c r="J197" s="9" t="s">
        <v>13</v>
      </c>
      <c r="K197" s="9" t="s">
        <v>14</v>
      </c>
      <c r="L197" s="9" t="s">
        <v>15</v>
      </c>
      <c r="M197" s="9" t="s">
        <v>16</v>
      </c>
      <c r="N197" s="9" t="s">
        <v>17</v>
      </c>
      <c r="O197" s="11" t="s">
        <v>18</v>
      </c>
    </row>
    <row r="198" spans="1:15" ht="16.5" thickTop="1" x14ac:dyDescent="0.25">
      <c r="A198" s="80" t="s">
        <v>19</v>
      </c>
      <c r="B198" s="81"/>
      <c r="C198" s="14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95"/>
    </row>
    <row r="199" spans="1:15" ht="47.25" x14ac:dyDescent="0.25">
      <c r="A199" s="147" t="s">
        <v>197</v>
      </c>
      <c r="B199" s="148" t="s">
        <v>198</v>
      </c>
      <c r="C199" s="45">
        <v>70</v>
      </c>
      <c r="D199" s="46">
        <v>6.7</v>
      </c>
      <c r="E199" s="46">
        <v>9.84</v>
      </c>
      <c r="F199" s="46">
        <v>19.8</v>
      </c>
      <c r="G199" s="46">
        <v>194.56</v>
      </c>
      <c r="H199" s="46">
        <v>0.09</v>
      </c>
      <c r="I199" s="46">
        <v>0</v>
      </c>
      <c r="J199" s="46">
        <v>59</v>
      </c>
      <c r="K199" s="46">
        <v>0</v>
      </c>
      <c r="L199" s="46">
        <v>8.25</v>
      </c>
      <c r="M199" s="46">
        <v>57</v>
      </c>
      <c r="N199" s="46">
        <v>32</v>
      </c>
      <c r="O199" s="120">
        <v>5</v>
      </c>
    </row>
    <row r="200" spans="1:15" ht="94.5" x14ac:dyDescent="0.25">
      <c r="A200" s="43" t="s">
        <v>199</v>
      </c>
      <c r="B200" s="149" t="s">
        <v>200</v>
      </c>
      <c r="C200" s="150" t="s">
        <v>201</v>
      </c>
      <c r="D200" s="20">
        <v>17.829999999999998</v>
      </c>
      <c r="E200" s="20">
        <v>14.9</v>
      </c>
      <c r="F200" s="20">
        <v>66.2</v>
      </c>
      <c r="G200" s="20">
        <v>469.6</v>
      </c>
      <c r="H200" s="20">
        <v>0.23</v>
      </c>
      <c r="I200" s="20">
        <v>0.02</v>
      </c>
      <c r="J200" s="20">
        <v>315</v>
      </c>
      <c r="K200" s="20">
        <v>1.1759999999999999</v>
      </c>
      <c r="L200" s="20">
        <v>280.22000000000003</v>
      </c>
      <c r="M200" s="20">
        <v>188.32</v>
      </c>
      <c r="N200" s="20">
        <v>32</v>
      </c>
      <c r="O200" s="20">
        <v>5.2</v>
      </c>
    </row>
    <row r="201" spans="1:15" ht="51" x14ac:dyDescent="0.25">
      <c r="A201" s="99" t="s">
        <v>26</v>
      </c>
      <c r="B201" s="23" t="s">
        <v>27</v>
      </c>
      <c r="C201" s="19">
        <v>200</v>
      </c>
      <c r="D201" s="24">
        <v>0.1</v>
      </c>
      <c r="E201" s="24">
        <v>0</v>
      </c>
      <c r="F201" s="24">
        <v>15</v>
      </c>
      <c r="G201" s="24">
        <v>60</v>
      </c>
      <c r="H201" s="24">
        <v>0</v>
      </c>
      <c r="I201" s="24">
        <v>0</v>
      </c>
      <c r="J201" s="24">
        <v>0</v>
      </c>
      <c r="K201" s="24">
        <v>0</v>
      </c>
      <c r="L201" s="24">
        <v>11</v>
      </c>
      <c r="M201" s="24">
        <v>3</v>
      </c>
      <c r="N201" s="24">
        <v>1</v>
      </c>
      <c r="O201" s="25">
        <v>0.3</v>
      </c>
    </row>
    <row r="202" spans="1:15" ht="16.5" thickBot="1" x14ac:dyDescent="0.3">
      <c r="A202" s="52" t="s">
        <v>28</v>
      </c>
      <c r="B202" s="53"/>
      <c r="C202" s="28">
        <f>C199+C201+220+60</f>
        <v>550</v>
      </c>
      <c r="D202" s="29">
        <f t="shared" ref="D202:O202" si="42">SUM(D199:D201)</f>
        <v>24.63</v>
      </c>
      <c r="E202" s="29">
        <f t="shared" si="42"/>
        <v>24.740000000000002</v>
      </c>
      <c r="F202" s="29">
        <f t="shared" si="42"/>
        <v>101</v>
      </c>
      <c r="G202" s="29">
        <f t="shared" si="42"/>
        <v>724.16000000000008</v>
      </c>
      <c r="H202" s="29">
        <f t="shared" si="42"/>
        <v>0.32</v>
      </c>
      <c r="I202" s="29">
        <f t="shared" si="42"/>
        <v>0.02</v>
      </c>
      <c r="J202" s="29">
        <f t="shared" si="42"/>
        <v>374</v>
      </c>
      <c r="K202" s="29">
        <f t="shared" si="42"/>
        <v>1.1759999999999999</v>
      </c>
      <c r="L202" s="29">
        <f t="shared" si="42"/>
        <v>299.47000000000003</v>
      </c>
      <c r="M202" s="29">
        <f t="shared" si="42"/>
        <v>248.32</v>
      </c>
      <c r="N202" s="29">
        <f t="shared" si="42"/>
        <v>65</v>
      </c>
      <c r="O202" s="29">
        <f t="shared" si="42"/>
        <v>10.5</v>
      </c>
    </row>
    <row r="203" spans="1:15" ht="16.5" thickTop="1" x14ac:dyDescent="0.25">
      <c r="A203" s="80" t="s">
        <v>29</v>
      </c>
      <c r="B203" s="81"/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3"/>
    </row>
    <row r="204" spans="1:15" ht="31.5" x14ac:dyDescent="0.25">
      <c r="A204" s="34" t="s">
        <v>30</v>
      </c>
      <c r="B204" s="35" t="s">
        <v>31</v>
      </c>
      <c r="C204" s="36">
        <v>100</v>
      </c>
      <c r="D204" s="37">
        <v>0.8</v>
      </c>
      <c r="E204" s="37">
        <v>0.1</v>
      </c>
      <c r="F204" s="37">
        <v>1.6</v>
      </c>
      <c r="G204" s="37">
        <v>13</v>
      </c>
      <c r="H204" s="37">
        <v>3.3000000000000002E-2</v>
      </c>
      <c r="I204" s="37">
        <v>5</v>
      </c>
      <c r="J204" s="37">
        <v>0</v>
      </c>
      <c r="K204" s="37">
        <v>0</v>
      </c>
      <c r="L204" s="37">
        <v>23</v>
      </c>
      <c r="M204" s="37">
        <v>24</v>
      </c>
      <c r="N204" s="37">
        <v>14</v>
      </c>
      <c r="O204" s="37">
        <v>0.6</v>
      </c>
    </row>
    <row r="205" spans="1:15" ht="78.75" x14ac:dyDescent="0.25">
      <c r="A205" s="38" t="s">
        <v>32</v>
      </c>
      <c r="B205" s="39" t="s">
        <v>33</v>
      </c>
      <c r="C205" s="40" t="s">
        <v>34</v>
      </c>
      <c r="D205" s="41">
        <v>11.64</v>
      </c>
      <c r="E205" s="41">
        <v>14</v>
      </c>
      <c r="F205" s="41">
        <v>21.82</v>
      </c>
      <c r="G205" s="41">
        <v>289.64999999999998</v>
      </c>
      <c r="H205" s="41">
        <v>0.17</v>
      </c>
      <c r="I205" s="41">
        <v>10.06</v>
      </c>
      <c r="J205" s="41">
        <v>119.32</v>
      </c>
      <c r="K205" s="41">
        <v>1.1100000000000001</v>
      </c>
      <c r="L205" s="41">
        <v>180.29</v>
      </c>
      <c r="M205" s="41">
        <v>128.27000000000001</v>
      </c>
      <c r="N205" s="41">
        <v>7.6</v>
      </c>
      <c r="O205" s="42">
        <v>0.24</v>
      </c>
    </row>
    <row r="206" spans="1:15" ht="110.25" x14ac:dyDescent="0.25">
      <c r="A206" s="99" t="s">
        <v>202</v>
      </c>
      <c r="B206" s="151" t="s">
        <v>203</v>
      </c>
      <c r="C206" s="45">
        <v>120</v>
      </c>
      <c r="D206" s="46">
        <v>9.2899999999999991</v>
      </c>
      <c r="E206" s="46">
        <v>10.94</v>
      </c>
      <c r="F206" s="46">
        <v>19.5</v>
      </c>
      <c r="G206" s="46">
        <v>219.8</v>
      </c>
      <c r="H206" s="46">
        <v>0.1065</v>
      </c>
      <c r="I206" s="46">
        <v>15.477</v>
      </c>
      <c r="J206" s="46">
        <v>7.2250999999999996E-2</v>
      </c>
      <c r="K206" s="46">
        <v>0.60899999999999999</v>
      </c>
      <c r="L206" s="46">
        <v>257.33</v>
      </c>
      <c r="M206" s="46">
        <v>115.58</v>
      </c>
      <c r="N206" s="46">
        <v>16.329999999999998</v>
      </c>
      <c r="O206" s="51">
        <v>0.05</v>
      </c>
    </row>
    <row r="207" spans="1:15" ht="47.25" x14ac:dyDescent="0.25">
      <c r="A207" s="50" t="s">
        <v>102</v>
      </c>
      <c r="B207" s="18" t="s">
        <v>103</v>
      </c>
      <c r="C207" s="19">
        <v>220</v>
      </c>
      <c r="D207" s="20">
        <v>2.64</v>
      </c>
      <c r="E207" s="20">
        <v>5.97</v>
      </c>
      <c r="F207" s="20">
        <v>38.5</v>
      </c>
      <c r="G207" s="20">
        <v>234.96</v>
      </c>
      <c r="H207" s="20">
        <v>0.22</v>
      </c>
      <c r="I207" s="20">
        <v>1.58</v>
      </c>
      <c r="J207" s="20">
        <v>140</v>
      </c>
      <c r="K207" s="20">
        <v>0.22</v>
      </c>
      <c r="L207" s="20">
        <v>24.2</v>
      </c>
      <c r="M207" s="20">
        <v>119.99</v>
      </c>
      <c r="N207" s="20">
        <v>22.45</v>
      </c>
      <c r="O207" s="49">
        <v>2.4400000000000002E-2</v>
      </c>
    </row>
    <row r="208" spans="1:15" ht="51" x14ac:dyDescent="0.25">
      <c r="A208" s="43" t="s">
        <v>24</v>
      </c>
      <c r="B208" s="18" t="s">
        <v>25</v>
      </c>
      <c r="C208" s="19">
        <v>80</v>
      </c>
      <c r="D208" s="20">
        <v>6.08</v>
      </c>
      <c r="E208" s="20">
        <v>0.64</v>
      </c>
      <c r="F208" s="20">
        <v>39.36</v>
      </c>
      <c r="G208" s="20">
        <v>188</v>
      </c>
      <c r="H208" s="20">
        <v>8.8000000000000009E-2</v>
      </c>
      <c r="I208" s="20">
        <v>0</v>
      </c>
      <c r="J208" s="20">
        <v>0</v>
      </c>
      <c r="K208" s="20">
        <v>0.88</v>
      </c>
      <c r="L208" s="20">
        <v>16</v>
      </c>
      <c r="M208" s="20">
        <v>52</v>
      </c>
      <c r="N208" s="20">
        <v>11.2</v>
      </c>
      <c r="O208" s="20">
        <v>0.88</v>
      </c>
    </row>
    <row r="209" spans="1:15" ht="51" x14ac:dyDescent="0.25">
      <c r="A209" s="21" t="s">
        <v>41</v>
      </c>
      <c r="B209" s="18" t="s">
        <v>125</v>
      </c>
      <c r="C209" s="19">
        <v>100</v>
      </c>
      <c r="D209" s="20">
        <v>0.8</v>
      </c>
      <c r="E209" s="20">
        <v>0.4</v>
      </c>
      <c r="F209" s="20">
        <v>8.1</v>
      </c>
      <c r="G209" s="20">
        <v>47</v>
      </c>
      <c r="H209" s="24">
        <v>0.02</v>
      </c>
      <c r="I209" s="24">
        <v>180</v>
      </c>
      <c r="J209" s="24">
        <v>0</v>
      </c>
      <c r="K209" s="24">
        <v>0.3</v>
      </c>
      <c r="L209" s="24">
        <v>40</v>
      </c>
      <c r="M209" s="24">
        <v>34</v>
      </c>
      <c r="N209" s="24">
        <v>25</v>
      </c>
      <c r="O209" s="25">
        <v>0.8</v>
      </c>
    </row>
    <row r="210" spans="1:15" ht="78.75" x14ac:dyDescent="0.25">
      <c r="A210" s="75" t="s">
        <v>76</v>
      </c>
      <c r="B210" s="76" t="s">
        <v>77</v>
      </c>
      <c r="C210" s="77">
        <v>200</v>
      </c>
      <c r="D210" s="78">
        <v>0.2</v>
      </c>
      <c r="E210" s="78">
        <v>0.1</v>
      </c>
      <c r="F210" s="78">
        <v>10.7</v>
      </c>
      <c r="G210" s="78">
        <v>44</v>
      </c>
      <c r="H210" s="78">
        <v>0.01</v>
      </c>
      <c r="I210" s="78">
        <v>28.4</v>
      </c>
      <c r="J210" s="78">
        <v>0</v>
      </c>
      <c r="K210" s="78">
        <v>0.1</v>
      </c>
      <c r="L210" s="78">
        <v>7.5</v>
      </c>
      <c r="M210" s="78">
        <v>6.4</v>
      </c>
      <c r="N210" s="78">
        <v>6.1</v>
      </c>
      <c r="O210" s="79">
        <v>0.28999999999999998</v>
      </c>
    </row>
    <row r="211" spans="1:15" ht="16.5" thickBot="1" x14ac:dyDescent="0.3">
      <c r="A211" s="152" t="s">
        <v>45</v>
      </c>
      <c r="B211" s="153"/>
      <c r="C211" s="28">
        <f>C204+250+C206+C207+C208+C209+C210</f>
        <v>1070</v>
      </c>
      <c r="D211" s="29">
        <f t="shared" ref="D211:O211" si="43">SUM(D204:D210)</f>
        <v>31.450000000000003</v>
      </c>
      <c r="E211" s="29">
        <f t="shared" si="43"/>
        <v>32.15</v>
      </c>
      <c r="F211" s="29">
        <f t="shared" si="43"/>
        <v>139.57999999999998</v>
      </c>
      <c r="G211" s="29">
        <f t="shared" si="43"/>
        <v>1036.4100000000001</v>
      </c>
      <c r="H211" s="29">
        <f t="shared" si="43"/>
        <v>0.64749999999999996</v>
      </c>
      <c r="I211" s="29">
        <f t="shared" si="43"/>
        <v>240.517</v>
      </c>
      <c r="J211" s="29">
        <f t="shared" si="43"/>
        <v>259.39225099999999</v>
      </c>
      <c r="K211" s="29">
        <f t="shared" si="43"/>
        <v>3.2189999999999999</v>
      </c>
      <c r="L211" s="29">
        <f t="shared" si="43"/>
        <v>548.31999999999994</v>
      </c>
      <c r="M211" s="29">
        <f t="shared" si="43"/>
        <v>480.24</v>
      </c>
      <c r="N211" s="29">
        <f t="shared" si="43"/>
        <v>102.67999999999999</v>
      </c>
      <c r="O211" s="29">
        <f t="shared" si="43"/>
        <v>2.8844000000000003</v>
      </c>
    </row>
    <row r="212" spans="1:15" ht="16.5" thickTop="1" x14ac:dyDescent="0.25">
      <c r="A212" s="80" t="s">
        <v>78</v>
      </c>
      <c r="B212" s="81"/>
      <c r="C212" s="82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4"/>
    </row>
    <row r="213" spans="1:15" ht="94.5" x14ac:dyDescent="0.25">
      <c r="A213" s="43" t="s">
        <v>46</v>
      </c>
      <c r="B213" s="44" t="s">
        <v>47</v>
      </c>
      <c r="C213" s="45">
        <v>110</v>
      </c>
      <c r="D213" s="46">
        <v>11.07</v>
      </c>
      <c r="E213" s="46">
        <v>10.67</v>
      </c>
      <c r="F213" s="46">
        <v>12.01</v>
      </c>
      <c r="G213" s="46">
        <v>178.77</v>
      </c>
      <c r="H213" s="46">
        <v>4.3499999999999997E-2</v>
      </c>
      <c r="I213" s="46">
        <v>2.177</v>
      </c>
      <c r="J213" s="46">
        <v>0.06</v>
      </c>
      <c r="K213" s="46">
        <v>1.248</v>
      </c>
      <c r="L213" s="46">
        <v>54.41</v>
      </c>
      <c r="M213" s="46">
        <v>102.36799999999999</v>
      </c>
      <c r="N213" s="46">
        <v>18.608000000000001</v>
      </c>
      <c r="O213" s="51">
        <v>1.2870000000000001</v>
      </c>
    </row>
    <row r="214" spans="1:15" ht="47.25" x14ac:dyDescent="0.25">
      <c r="A214" s="21" t="s">
        <v>204</v>
      </c>
      <c r="B214" s="18" t="s">
        <v>205</v>
      </c>
      <c r="C214" s="19">
        <v>220</v>
      </c>
      <c r="D214" s="20">
        <v>6.67</v>
      </c>
      <c r="E214" s="20">
        <v>11.648999999999999</v>
      </c>
      <c r="F214" s="20">
        <v>17.829999999999998</v>
      </c>
      <c r="G214" s="20">
        <v>197.56</v>
      </c>
      <c r="H214" s="20">
        <v>0.121</v>
      </c>
      <c r="I214" s="20">
        <v>49.863</v>
      </c>
      <c r="J214" s="20">
        <v>0</v>
      </c>
      <c r="K214" s="20">
        <v>0</v>
      </c>
      <c r="L214" s="20">
        <v>178.93700000000001</v>
      </c>
      <c r="M214" s="20">
        <v>0</v>
      </c>
      <c r="N214" s="20">
        <v>0</v>
      </c>
      <c r="O214" s="20">
        <v>2.9369999999999998</v>
      </c>
    </row>
    <row r="215" spans="1:15" ht="51" x14ac:dyDescent="0.25">
      <c r="A215" s="21" t="s">
        <v>24</v>
      </c>
      <c r="B215" s="18" t="s">
        <v>25</v>
      </c>
      <c r="C215" s="19">
        <v>70</v>
      </c>
      <c r="D215" s="20">
        <v>5.32</v>
      </c>
      <c r="E215" s="20">
        <v>0.56000000000000005</v>
      </c>
      <c r="F215" s="20">
        <v>34.44</v>
      </c>
      <c r="G215" s="20">
        <v>164.5</v>
      </c>
      <c r="H215" s="20">
        <v>7.6999999999999999E-2</v>
      </c>
      <c r="I215" s="20">
        <v>0</v>
      </c>
      <c r="J215" s="20">
        <v>0</v>
      </c>
      <c r="K215" s="20">
        <v>0.77</v>
      </c>
      <c r="L215" s="20">
        <v>14</v>
      </c>
      <c r="M215" s="20">
        <v>45.5</v>
      </c>
      <c r="N215" s="20">
        <v>9.8000000000000007</v>
      </c>
      <c r="O215" s="20">
        <v>0.77</v>
      </c>
    </row>
    <row r="216" spans="1:15" ht="63" x14ac:dyDescent="0.25">
      <c r="A216" s="21" t="s">
        <v>104</v>
      </c>
      <c r="B216" s="48" t="s">
        <v>105</v>
      </c>
      <c r="C216" s="19">
        <v>200</v>
      </c>
      <c r="D216" s="20">
        <v>0.5</v>
      </c>
      <c r="E216" s="20">
        <v>0</v>
      </c>
      <c r="F216" s="20">
        <v>27</v>
      </c>
      <c r="G216" s="20">
        <v>110</v>
      </c>
      <c r="H216" s="20">
        <v>0.01</v>
      </c>
      <c r="I216" s="20">
        <v>0.5</v>
      </c>
      <c r="J216" s="20">
        <v>0</v>
      </c>
      <c r="K216" s="20">
        <v>0</v>
      </c>
      <c r="L216" s="20">
        <v>28</v>
      </c>
      <c r="M216" s="20">
        <v>19</v>
      </c>
      <c r="N216" s="20">
        <v>7</v>
      </c>
      <c r="O216" s="49">
        <v>0.14000000000000001</v>
      </c>
    </row>
    <row r="217" spans="1:15" ht="16.5" thickBot="1" x14ac:dyDescent="0.3">
      <c r="A217" s="52" t="s">
        <v>206</v>
      </c>
      <c r="B217" s="53"/>
      <c r="C217" s="28">
        <f>SUM(C213:C216)</f>
        <v>600</v>
      </c>
      <c r="D217" s="29">
        <f t="shared" ref="D217:O217" si="44">SUM(D213:D216)</f>
        <v>23.560000000000002</v>
      </c>
      <c r="E217" s="29">
        <f t="shared" si="44"/>
        <v>22.878999999999998</v>
      </c>
      <c r="F217" s="29">
        <f t="shared" si="44"/>
        <v>91.28</v>
      </c>
      <c r="G217" s="29">
        <f t="shared" si="44"/>
        <v>650.83000000000004</v>
      </c>
      <c r="H217" s="29">
        <f t="shared" si="44"/>
        <v>0.2515</v>
      </c>
      <c r="I217" s="29">
        <f t="shared" si="44"/>
        <v>52.54</v>
      </c>
      <c r="J217" s="29">
        <f t="shared" si="44"/>
        <v>0.06</v>
      </c>
      <c r="K217" s="29">
        <f t="shared" si="44"/>
        <v>2.0179999999999998</v>
      </c>
      <c r="L217" s="29">
        <f t="shared" si="44"/>
        <v>275.34699999999998</v>
      </c>
      <c r="M217" s="29">
        <f t="shared" si="44"/>
        <v>166.86799999999999</v>
      </c>
      <c r="N217" s="29">
        <f t="shared" si="44"/>
        <v>35.408000000000001</v>
      </c>
      <c r="O217" s="29">
        <f t="shared" si="44"/>
        <v>5.1339999999999995</v>
      </c>
    </row>
    <row r="218" spans="1:15" ht="16.5" thickTop="1" x14ac:dyDescent="0.25">
      <c r="A218" s="80" t="s">
        <v>52</v>
      </c>
      <c r="B218" s="81"/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8"/>
    </row>
    <row r="219" spans="1:15" ht="51" x14ac:dyDescent="0.25">
      <c r="A219" s="21" t="s">
        <v>53</v>
      </c>
      <c r="B219" s="18" t="s">
        <v>54</v>
      </c>
      <c r="C219" s="19">
        <v>250</v>
      </c>
      <c r="D219" s="24">
        <f>(C219*5.8)/200</f>
        <v>7.25</v>
      </c>
      <c r="E219" s="24">
        <v>6.25</v>
      </c>
      <c r="F219" s="24">
        <v>10</v>
      </c>
      <c r="G219" s="24">
        <v>125</v>
      </c>
      <c r="H219" s="24">
        <v>0.1</v>
      </c>
      <c r="I219" s="24">
        <v>1.75</v>
      </c>
      <c r="J219" s="24">
        <v>0.05</v>
      </c>
      <c r="K219" s="24">
        <v>0</v>
      </c>
      <c r="L219" s="24">
        <v>300</v>
      </c>
      <c r="M219" s="24">
        <v>225</v>
      </c>
      <c r="N219" s="24">
        <v>35</v>
      </c>
      <c r="O219" s="25">
        <v>0.25</v>
      </c>
    </row>
    <row r="220" spans="1:15" ht="51" x14ac:dyDescent="0.25">
      <c r="A220" s="21" t="s">
        <v>86</v>
      </c>
      <c r="B220" s="92" t="s">
        <v>207</v>
      </c>
      <c r="C220" s="19">
        <v>100</v>
      </c>
      <c r="D220" s="20">
        <v>8.16</v>
      </c>
      <c r="E220" s="20">
        <v>6.8</v>
      </c>
      <c r="F220" s="20">
        <v>58.13</v>
      </c>
      <c r="G220" s="20">
        <v>326.8</v>
      </c>
      <c r="H220" s="20">
        <v>0.09</v>
      </c>
      <c r="I220" s="20">
        <v>3.81</v>
      </c>
      <c r="J220" s="20">
        <v>0</v>
      </c>
      <c r="K220" s="20">
        <v>0.63</v>
      </c>
      <c r="L220" s="20">
        <v>11.5</v>
      </c>
      <c r="M220" s="20">
        <v>49.8</v>
      </c>
      <c r="N220" s="20">
        <v>18.8</v>
      </c>
      <c r="O220" s="49">
        <v>0.75</v>
      </c>
    </row>
    <row r="221" spans="1:15" ht="16.5" thickBot="1" x14ac:dyDescent="0.3">
      <c r="A221" s="52" t="s">
        <v>57</v>
      </c>
      <c r="B221" s="53"/>
      <c r="C221" s="28">
        <f t="shared" ref="C221:O221" si="45">SUM(C219:C220)</f>
        <v>350</v>
      </c>
      <c r="D221" s="29">
        <f t="shared" si="45"/>
        <v>15.41</v>
      </c>
      <c r="E221" s="29">
        <f t="shared" si="45"/>
        <v>13.05</v>
      </c>
      <c r="F221" s="29">
        <f t="shared" si="45"/>
        <v>68.13</v>
      </c>
      <c r="G221" s="29">
        <f t="shared" si="45"/>
        <v>451.8</v>
      </c>
      <c r="H221" s="29">
        <f t="shared" si="45"/>
        <v>0.19</v>
      </c>
      <c r="I221" s="29">
        <f t="shared" si="45"/>
        <v>5.5600000000000005</v>
      </c>
      <c r="J221" s="29">
        <f t="shared" si="45"/>
        <v>0.05</v>
      </c>
      <c r="K221" s="29">
        <f t="shared" si="45"/>
        <v>0.63</v>
      </c>
      <c r="L221" s="29">
        <f t="shared" si="45"/>
        <v>311.5</v>
      </c>
      <c r="M221" s="29">
        <f t="shared" si="45"/>
        <v>274.8</v>
      </c>
      <c r="N221" s="29">
        <f t="shared" si="45"/>
        <v>53.8</v>
      </c>
      <c r="O221" s="29">
        <f t="shared" si="45"/>
        <v>1</v>
      </c>
    </row>
    <row r="222" spans="1:15" ht="17.25" thickTop="1" thickBot="1" x14ac:dyDescent="0.3">
      <c r="A222" s="106" t="s">
        <v>208</v>
      </c>
      <c r="B222" s="107"/>
      <c r="C222" s="108"/>
      <c r="D222" s="61">
        <f t="shared" ref="D222:O222" si="46">D202+D211+D217</f>
        <v>79.64</v>
      </c>
      <c r="E222" s="61">
        <f t="shared" si="46"/>
        <v>79.769000000000005</v>
      </c>
      <c r="F222" s="61">
        <f t="shared" si="46"/>
        <v>331.86</v>
      </c>
      <c r="G222" s="61">
        <f t="shared" si="46"/>
        <v>2411.4</v>
      </c>
      <c r="H222" s="61">
        <f t="shared" si="46"/>
        <v>1.2190000000000001</v>
      </c>
      <c r="I222" s="61">
        <f t="shared" si="46"/>
        <v>293.077</v>
      </c>
      <c r="J222" s="61">
        <f t="shared" si="46"/>
        <v>633.45225099999993</v>
      </c>
      <c r="K222" s="61">
        <f t="shared" si="46"/>
        <v>6.4129999999999994</v>
      </c>
      <c r="L222" s="61">
        <f t="shared" si="46"/>
        <v>1123.1369999999999</v>
      </c>
      <c r="M222" s="61">
        <f t="shared" si="46"/>
        <v>895.42799999999988</v>
      </c>
      <c r="N222" s="61">
        <f t="shared" si="46"/>
        <v>203.08800000000002</v>
      </c>
      <c r="O222" s="61">
        <f t="shared" si="46"/>
        <v>18.5184</v>
      </c>
    </row>
    <row r="223" spans="1:15" ht="17.25" thickTop="1" thickBot="1" x14ac:dyDescent="0.3">
      <c r="A223" s="106" t="s">
        <v>209</v>
      </c>
      <c r="B223" s="107"/>
      <c r="C223" s="108"/>
      <c r="D223" s="61">
        <f t="shared" ref="D223:O223" si="47">D202+D211+D221</f>
        <v>71.489999999999995</v>
      </c>
      <c r="E223" s="61">
        <f t="shared" si="47"/>
        <v>69.94</v>
      </c>
      <c r="F223" s="61">
        <f t="shared" si="47"/>
        <v>308.70999999999998</v>
      </c>
      <c r="G223" s="61">
        <f t="shared" si="47"/>
        <v>2212.3700000000003</v>
      </c>
      <c r="H223" s="61">
        <f t="shared" si="47"/>
        <v>1.1575</v>
      </c>
      <c r="I223" s="61">
        <f t="shared" si="47"/>
        <v>246.09700000000001</v>
      </c>
      <c r="J223" s="61">
        <f t="shared" si="47"/>
        <v>633.44225099999994</v>
      </c>
      <c r="K223" s="61">
        <f t="shared" si="47"/>
        <v>5.0249999999999995</v>
      </c>
      <c r="L223" s="61">
        <f t="shared" si="47"/>
        <v>1159.29</v>
      </c>
      <c r="M223" s="61">
        <f t="shared" si="47"/>
        <v>1003.3599999999999</v>
      </c>
      <c r="N223" s="61">
        <f t="shared" si="47"/>
        <v>221.48000000000002</v>
      </c>
      <c r="O223" s="61">
        <f t="shared" si="47"/>
        <v>14.384399999999999</v>
      </c>
    </row>
    <row r="224" spans="1:15" ht="17.25" thickTop="1" thickBot="1" x14ac:dyDescent="0.3">
      <c r="A224" s="139" t="s">
        <v>210</v>
      </c>
      <c r="B224" s="140"/>
      <c r="C224" s="56"/>
      <c r="D224" s="61">
        <f t="shared" ref="D224:O224" si="48">D202+D211+D217+D221</f>
        <v>95.05</v>
      </c>
      <c r="E224" s="61">
        <f t="shared" si="48"/>
        <v>92.819000000000003</v>
      </c>
      <c r="F224" s="61">
        <f t="shared" si="48"/>
        <v>399.99</v>
      </c>
      <c r="G224" s="61">
        <f t="shared" si="48"/>
        <v>2863.2000000000003</v>
      </c>
      <c r="H224" s="61">
        <f t="shared" si="48"/>
        <v>1.409</v>
      </c>
      <c r="I224" s="61">
        <f t="shared" si="48"/>
        <v>298.637</v>
      </c>
      <c r="J224" s="61">
        <f t="shared" si="48"/>
        <v>633.50225099999989</v>
      </c>
      <c r="K224" s="61">
        <f t="shared" si="48"/>
        <v>7.0429999999999993</v>
      </c>
      <c r="L224" s="61">
        <f t="shared" si="48"/>
        <v>1434.6369999999999</v>
      </c>
      <c r="M224" s="61">
        <f t="shared" si="48"/>
        <v>1170.2279999999998</v>
      </c>
      <c r="N224" s="61">
        <f t="shared" si="48"/>
        <v>256.88800000000003</v>
      </c>
      <c r="O224" s="61">
        <f t="shared" si="48"/>
        <v>19.5184</v>
      </c>
    </row>
    <row r="225" spans="1:15" ht="15.75" thickTop="1" x14ac:dyDescent="0.2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154"/>
      <c r="O225" s="154"/>
    </row>
    <row r="226" spans="1:15" x14ac:dyDescent="0.25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154"/>
      <c r="O226" s="154"/>
    </row>
    <row r="227" spans="1:15" x14ac:dyDescent="0.2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  <c r="N227" s="154"/>
      <c r="O227" s="154"/>
    </row>
    <row r="228" spans="1:15" ht="16.5" thickBot="1" x14ac:dyDescent="0.3">
      <c r="A228" s="1" t="s">
        <v>211</v>
      </c>
      <c r="B228" s="2"/>
      <c r="C228" s="2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6.5" thickTop="1" x14ac:dyDescent="0.25">
      <c r="A229" s="3" t="s">
        <v>1</v>
      </c>
      <c r="B229" s="4" t="s">
        <v>2</v>
      </c>
      <c r="C229" s="4" t="s">
        <v>3</v>
      </c>
      <c r="D229" s="5" t="s">
        <v>4</v>
      </c>
      <c r="E229" s="5"/>
      <c r="F229" s="5"/>
      <c r="G229" s="5" t="s">
        <v>5</v>
      </c>
      <c r="H229" s="5" t="s">
        <v>6</v>
      </c>
      <c r="I229" s="5"/>
      <c r="J229" s="5"/>
      <c r="K229" s="5"/>
      <c r="L229" s="5" t="s">
        <v>7</v>
      </c>
      <c r="M229" s="5"/>
      <c r="N229" s="5"/>
      <c r="O229" s="6"/>
    </row>
    <row r="230" spans="1:15" ht="32.25" thickBot="1" x14ac:dyDescent="0.3">
      <c r="A230" s="7"/>
      <c r="B230" s="8"/>
      <c r="C230" s="8"/>
      <c r="D230" s="9" t="s">
        <v>8</v>
      </c>
      <c r="E230" s="9" t="s">
        <v>9</v>
      </c>
      <c r="F230" s="9" t="s">
        <v>10</v>
      </c>
      <c r="G230" s="10"/>
      <c r="H230" s="9" t="s">
        <v>11</v>
      </c>
      <c r="I230" s="9" t="s">
        <v>12</v>
      </c>
      <c r="J230" s="9" t="s">
        <v>13</v>
      </c>
      <c r="K230" s="9" t="s">
        <v>14</v>
      </c>
      <c r="L230" s="9" t="s">
        <v>15</v>
      </c>
      <c r="M230" s="9" t="s">
        <v>16</v>
      </c>
      <c r="N230" s="9" t="s">
        <v>17</v>
      </c>
      <c r="O230" s="11" t="s">
        <v>18</v>
      </c>
    </row>
    <row r="231" spans="1:15" ht="16.5" thickTop="1" x14ac:dyDescent="0.25">
      <c r="A231" s="80" t="s">
        <v>19</v>
      </c>
      <c r="B231" s="81"/>
      <c r="C231" s="14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95"/>
    </row>
    <row r="232" spans="1:15" ht="110.25" x14ac:dyDescent="0.25">
      <c r="A232" s="43" t="s">
        <v>212</v>
      </c>
      <c r="B232" s="18" t="s">
        <v>213</v>
      </c>
      <c r="C232" s="19" t="s">
        <v>214</v>
      </c>
      <c r="D232" s="20">
        <v>21.61</v>
      </c>
      <c r="E232" s="20">
        <v>22.81</v>
      </c>
      <c r="F232" s="20">
        <v>67.75</v>
      </c>
      <c r="G232" s="20">
        <v>570</v>
      </c>
      <c r="H232" s="20">
        <v>0.28999999999999998</v>
      </c>
      <c r="I232" s="20">
        <v>0.06</v>
      </c>
      <c r="J232" s="20">
        <v>121.25</v>
      </c>
      <c r="K232" s="20">
        <v>0.56000000000000005</v>
      </c>
      <c r="L232" s="20">
        <v>323.31</v>
      </c>
      <c r="M232" s="20">
        <v>172.4</v>
      </c>
      <c r="N232" s="20">
        <v>1.25</v>
      </c>
      <c r="O232" s="20">
        <v>2.31</v>
      </c>
    </row>
    <row r="233" spans="1:15" ht="63" x14ac:dyDescent="0.25">
      <c r="A233" s="21" t="s">
        <v>41</v>
      </c>
      <c r="B233" s="18" t="s">
        <v>95</v>
      </c>
      <c r="C233" s="19">
        <v>100</v>
      </c>
      <c r="D233" s="24">
        <v>0.9</v>
      </c>
      <c r="E233" s="24">
        <v>0.2</v>
      </c>
      <c r="F233" s="24">
        <v>8.1</v>
      </c>
      <c r="G233" s="24">
        <v>43</v>
      </c>
      <c r="H233" s="24">
        <v>0.04</v>
      </c>
      <c r="I233" s="24">
        <v>60</v>
      </c>
      <c r="J233" s="24">
        <v>0</v>
      </c>
      <c r="K233" s="24">
        <v>0.2</v>
      </c>
      <c r="L233" s="24">
        <v>34</v>
      </c>
      <c r="M233" s="24">
        <v>23</v>
      </c>
      <c r="N233" s="24">
        <v>13</v>
      </c>
      <c r="O233" s="25">
        <v>0.3</v>
      </c>
    </row>
    <row r="234" spans="1:15" ht="78.75" x14ac:dyDescent="0.25">
      <c r="A234" s="38" t="s">
        <v>126</v>
      </c>
      <c r="B234" s="39" t="s">
        <v>127</v>
      </c>
      <c r="C234" s="40">
        <v>200</v>
      </c>
      <c r="D234" s="41">
        <v>2.2000000000000002</v>
      </c>
      <c r="E234" s="41">
        <v>2.2000000000000002</v>
      </c>
      <c r="F234" s="41">
        <v>22.4</v>
      </c>
      <c r="G234" s="41">
        <v>118</v>
      </c>
      <c r="H234" s="41">
        <v>0.02</v>
      </c>
      <c r="I234" s="41">
        <v>0.2</v>
      </c>
      <c r="J234" s="41">
        <v>0.01</v>
      </c>
      <c r="K234" s="41">
        <v>0</v>
      </c>
      <c r="L234" s="41">
        <v>62</v>
      </c>
      <c r="M234" s="41">
        <v>71</v>
      </c>
      <c r="N234" s="41">
        <v>23</v>
      </c>
      <c r="O234" s="42">
        <v>1</v>
      </c>
    </row>
    <row r="235" spans="1:15" ht="16.5" thickBot="1" x14ac:dyDescent="0.3">
      <c r="A235" s="152" t="s">
        <v>28</v>
      </c>
      <c r="B235" s="153"/>
      <c r="C235" s="28">
        <f>C234+C233+180+70</f>
        <v>550</v>
      </c>
      <c r="D235" s="29">
        <f t="shared" ref="D235:O235" si="49">SUM(D232:D234)</f>
        <v>24.709999999999997</v>
      </c>
      <c r="E235" s="29">
        <f t="shared" si="49"/>
        <v>25.209999999999997</v>
      </c>
      <c r="F235" s="29">
        <f t="shared" si="49"/>
        <v>98.25</v>
      </c>
      <c r="G235" s="29">
        <f>SUM(G232:G234)</f>
        <v>731</v>
      </c>
      <c r="H235" s="29">
        <f t="shared" si="49"/>
        <v>0.35</v>
      </c>
      <c r="I235" s="29">
        <f t="shared" si="49"/>
        <v>60.260000000000005</v>
      </c>
      <c r="J235" s="29">
        <f t="shared" si="49"/>
        <v>121.26</v>
      </c>
      <c r="K235" s="29">
        <f t="shared" si="49"/>
        <v>0.76</v>
      </c>
      <c r="L235" s="29">
        <f t="shared" si="49"/>
        <v>419.31</v>
      </c>
      <c r="M235" s="29">
        <f t="shared" si="49"/>
        <v>266.39999999999998</v>
      </c>
      <c r="N235" s="29">
        <f t="shared" si="49"/>
        <v>37.25</v>
      </c>
      <c r="O235" s="29">
        <f t="shared" si="49"/>
        <v>3.61</v>
      </c>
    </row>
    <row r="236" spans="1:15" ht="16.5" thickTop="1" x14ac:dyDescent="0.25">
      <c r="A236" s="80" t="s">
        <v>29</v>
      </c>
      <c r="B236" s="81"/>
      <c r="C236" s="31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3"/>
    </row>
    <row r="237" spans="1:15" ht="31.5" x14ac:dyDescent="0.25">
      <c r="A237" s="17" t="s">
        <v>215</v>
      </c>
      <c r="B237" s="18" t="s">
        <v>216</v>
      </c>
      <c r="C237" s="19">
        <v>100</v>
      </c>
      <c r="D237" s="20">
        <v>2.2000000000000002</v>
      </c>
      <c r="E237" s="20">
        <v>0.4</v>
      </c>
      <c r="F237" s="20">
        <v>11.2</v>
      </c>
      <c r="G237" s="20">
        <v>58</v>
      </c>
      <c r="H237" s="20">
        <v>0.02</v>
      </c>
      <c r="I237" s="20">
        <v>4.8</v>
      </c>
      <c r="J237" s="20">
        <v>0.02</v>
      </c>
      <c r="K237" s="20">
        <v>0</v>
      </c>
      <c r="L237" s="20">
        <v>3.2</v>
      </c>
      <c r="M237" s="20">
        <v>50</v>
      </c>
      <c r="N237" s="20">
        <v>0</v>
      </c>
      <c r="O237" s="20">
        <v>0.4</v>
      </c>
    </row>
    <row r="238" spans="1:15" ht="78.75" x14ac:dyDescent="0.25">
      <c r="A238" s="43" t="s">
        <v>217</v>
      </c>
      <c r="B238" s="18" t="s">
        <v>218</v>
      </c>
      <c r="C238" s="19">
        <v>300</v>
      </c>
      <c r="D238" s="20">
        <v>5.88</v>
      </c>
      <c r="E238" s="20">
        <v>8.49</v>
      </c>
      <c r="F238" s="20">
        <v>24.18</v>
      </c>
      <c r="G238" s="20">
        <v>177.9</v>
      </c>
      <c r="H238" s="20">
        <v>0.17699999999999996</v>
      </c>
      <c r="I238" s="20">
        <v>6.99</v>
      </c>
      <c r="J238" s="20">
        <v>160.43</v>
      </c>
      <c r="K238" s="20">
        <v>2.94</v>
      </c>
      <c r="L238" s="20">
        <v>49.8</v>
      </c>
      <c r="M238" s="20">
        <v>165.3</v>
      </c>
      <c r="N238" s="20">
        <v>45.9</v>
      </c>
      <c r="O238" s="20">
        <v>0.09</v>
      </c>
    </row>
    <row r="239" spans="1:15" ht="94.5" x14ac:dyDescent="0.25">
      <c r="A239" s="43" t="s">
        <v>219</v>
      </c>
      <c r="B239" s="18" t="s">
        <v>220</v>
      </c>
      <c r="C239" s="19" t="s">
        <v>221</v>
      </c>
      <c r="D239" s="20">
        <v>16.98</v>
      </c>
      <c r="E239" s="20">
        <v>21.57</v>
      </c>
      <c r="F239" s="20">
        <v>34.1</v>
      </c>
      <c r="G239" s="20">
        <v>362.72</v>
      </c>
      <c r="H239" s="20">
        <v>1E-3</v>
      </c>
      <c r="I239" s="20">
        <v>4.5999999999999996</v>
      </c>
      <c r="J239" s="20">
        <v>160</v>
      </c>
      <c r="K239" s="20">
        <v>0.01</v>
      </c>
      <c r="L239" s="20">
        <v>184.66</v>
      </c>
      <c r="M239" s="20">
        <v>140.66999999999999</v>
      </c>
      <c r="N239" s="20">
        <v>2.27</v>
      </c>
      <c r="O239" s="49">
        <v>0.06</v>
      </c>
    </row>
    <row r="240" spans="1:15" ht="51" x14ac:dyDescent="0.25">
      <c r="A240" s="43" t="s">
        <v>39</v>
      </c>
      <c r="B240" s="18" t="s">
        <v>40</v>
      </c>
      <c r="C240" s="19">
        <v>100</v>
      </c>
      <c r="D240" s="20">
        <v>6.6</v>
      </c>
      <c r="E240" s="20">
        <v>1.2</v>
      </c>
      <c r="F240" s="20">
        <v>33.4</v>
      </c>
      <c r="G240" s="20">
        <v>174</v>
      </c>
      <c r="H240" s="20">
        <v>0.18</v>
      </c>
      <c r="I240" s="20">
        <v>0</v>
      </c>
      <c r="J240" s="20">
        <v>0</v>
      </c>
      <c r="K240" s="20">
        <v>1.4</v>
      </c>
      <c r="L240" s="20">
        <v>35</v>
      </c>
      <c r="M240" s="20">
        <v>158</v>
      </c>
      <c r="N240" s="20">
        <v>47</v>
      </c>
      <c r="O240" s="49">
        <v>3.9</v>
      </c>
    </row>
    <row r="241" spans="1:15" ht="51" x14ac:dyDescent="0.25">
      <c r="A241" s="21" t="s">
        <v>41</v>
      </c>
      <c r="B241" s="18" t="s">
        <v>67</v>
      </c>
      <c r="C241" s="19">
        <v>100</v>
      </c>
      <c r="D241" s="20">
        <v>1.5</v>
      </c>
      <c r="E241" s="20">
        <v>0.5</v>
      </c>
      <c r="F241" s="20">
        <v>21</v>
      </c>
      <c r="G241" s="20">
        <v>96</v>
      </c>
      <c r="H241" s="20">
        <v>0.04</v>
      </c>
      <c r="I241" s="20">
        <v>10</v>
      </c>
      <c r="J241" s="20">
        <v>0</v>
      </c>
      <c r="K241" s="20">
        <v>0.4</v>
      </c>
      <c r="L241" s="20">
        <v>8</v>
      </c>
      <c r="M241" s="20">
        <v>28</v>
      </c>
      <c r="N241" s="20">
        <v>42</v>
      </c>
      <c r="O241" s="49">
        <v>0.6</v>
      </c>
    </row>
    <row r="242" spans="1:15" ht="110.25" x14ac:dyDescent="0.25">
      <c r="A242" s="109" t="s">
        <v>134</v>
      </c>
      <c r="B242" s="48" t="s">
        <v>135</v>
      </c>
      <c r="C242" s="19">
        <v>200</v>
      </c>
      <c r="D242" s="20">
        <v>0.1</v>
      </c>
      <c r="E242" s="20">
        <v>0</v>
      </c>
      <c r="F242" s="20">
        <v>21</v>
      </c>
      <c r="G242" s="20">
        <v>84.4</v>
      </c>
      <c r="H242" s="20">
        <v>0.02</v>
      </c>
      <c r="I242" s="20">
        <v>0.45</v>
      </c>
      <c r="J242" s="20">
        <v>0</v>
      </c>
      <c r="K242" s="20">
        <v>0</v>
      </c>
      <c r="L242" s="20">
        <v>26</v>
      </c>
      <c r="M242" s="20">
        <v>18</v>
      </c>
      <c r="N242" s="20">
        <v>6</v>
      </c>
      <c r="O242" s="110">
        <v>1.25</v>
      </c>
    </row>
    <row r="243" spans="1:15" ht="16.5" thickBot="1" x14ac:dyDescent="0.3">
      <c r="A243" s="52" t="s">
        <v>45</v>
      </c>
      <c r="B243" s="53"/>
      <c r="C243" s="155">
        <f>C237+C238+200+C240+C241+C242</f>
        <v>1000</v>
      </c>
      <c r="D243" s="156">
        <f t="shared" ref="D243:O243" si="50">SUM(D237:D242)</f>
        <v>33.260000000000005</v>
      </c>
      <c r="E243" s="156">
        <f t="shared" si="50"/>
        <v>32.159999999999997</v>
      </c>
      <c r="F243" s="156">
        <f t="shared" si="50"/>
        <v>144.88</v>
      </c>
      <c r="G243" s="156">
        <f>SUM(G237:G242)</f>
        <v>953.02</v>
      </c>
      <c r="H243" s="156">
        <f t="shared" si="50"/>
        <v>0.43799999999999994</v>
      </c>
      <c r="I243" s="156">
        <f t="shared" si="50"/>
        <v>26.84</v>
      </c>
      <c r="J243" s="156">
        <f t="shared" si="50"/>
        <v>320.45000000000005</v>
      </c>
      <c r="K243" s="156">
        <f t="shared" si="50"/>
        <v>4.75</v>
      </c>
      <c r="L243" s="156">
        <f t="shared" si="50"/>
        <v>306.65999999999997</v>
      </c>
      <c r="M243" s="156">
        <f t="shared" si="50"/>
        <v>559.97</v>
      </c>
      <c r="N243" s="156">
        <f t="shared" si="50"/>
        <v>143.17000000000002</v>
      </c>
      <c r="O243" s="156">
        <f t="shared" si="50"/>
        <v>6.3</v>
      </c>
    </row>
    <row r="244" spans="1:15" ht="16.5" thickTop="1" x14ac:dyDescent="0.25">
      <c r="A244" s="80" t="s">
        <v>78</v>
      </c>
      <c r="B244" s="81"/>
      <c r="C244" s="56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57"/>
    </row>
    <row r="245" spans="1:15" ht="47.25" x14ac:dyDescent="0.25">
      <c r="A245" s="17" t="s">
        <v>136</v>
      </c>
      <c r="B245" s="18" t="s">
        <v>21</v>
      </c>
      <c r="C245" s="19">
        <v>200</v>
      </c>
      <c r="D245" s="20">
        <v>14.45</v>
      </c>
      <c r="E245" s="20">
        <v>21.16</v>
      </c>
      <c r="F245" s="20">
        <v>44.72</v>
      </c>
      <c r="G245" s="20">
        <v>442</v>
      </c>
      <c r="H245" s="20">
        <v>0.18</v>
      </c>
      <c r="I245" s="20">
        <v>0</v>
      </c>
      <c r="J245" s="20">
        <v>108</v>
      </c>
      <c r="K245" s="20">
        <v>0.92</v>
      </c>
      <c r="L245" s="20">
        <v>169.3</v>
      </c>
      <c r="M245" s="20">
        <v>154.30000000000001</v>
      </c>
      <c r="N245" s="20">
        <v>12.9</v>
      </c>
      <c r="O245" s="20">
        <v>0.51</v>
      </c>
    </row>
    <row r="246" spans="1:15" ht="47.25" x14ac:dyDescent="0.25">
      <c r="A246" s="21" t="s">
        <v>22</v>
      </c>
      <c r="B246" s="18" t="s">
        <v>23</v>
      </c>
      <c r="C246" s="19">
        <v>150</v>
      </c>
      <c r="D246" s="20">
        <v>4.6500000000000004</v>
      </c>
      <c r="E246" s="20">
        <v>0.3</v>
      </c>
      <c r="F246" s="20">
        <v>10.050000000000001</v>
      </c>
      <c r="G246" s="20">
        <v>60</v>
      </c>
      <c r="H246" s="20">
        <v>0.18</v>
      </c>
      <c r="I246" s="20">
        <v>15</v>
      </c>
      <c r="J246" s="20">
        <v>0.45</v>
      </c>
      <c r="K246" s="20">
        <v>0</v>
      </c>
      <c r="L246" s="20">
        <v>30</v>
      </c>
      <c r="M246" s="20">
        <v>62</v>
      </c>
      <c r="N246" s="20">
        <v>31.5</v>
      </c>
      <c r="O246" s="20">
        <v>1.05</v>
      </c>
    </row>
    <row r="247" spans="1:15" ht="51" x14ac:dyDescent="0.25">
      <c r="A247" s="21" t="s">
        <v>24</v>
      </c>
      <c r="B247" s="18" t="s">
        <v>25</v>
      </c>
      <c r="C247" s="19">
        <v>50</v>
      </c>
      <c r="D247" s="20">
        <v>3.8</v>
      </c>
      <c r="E247" s="20">
        <v>0.4</v>
      </c>
      <c r="F247" s="20">
        <v>24.6</v>
      </c>
      <c r="G247" s="20">
        <v>117.5</v>
      </c>
      <c r="H247" s="20">
        <v>5.5E-2</v>
      </c>
      <c r="I247" s="20">
        <v>0</v>
      </c>
      <c r="J247" s="20">
        <v>0</v>
      </c>
      <c r="K247" s="20">
        <v>0.55000000000000004</v>
      </c>
      <c r="L247" s="20">
        <v>10</v>
      </c>
      <c r="M247" s="20">
        <v>32.5</v>
      </c>
      <c r="N247" s="20">
        <v>7</v>
      </c>
      <c r="O247" s="20">
        <v>0.55000000000000004</v>
      </c>
    </row>
    <row r="248" spans="1:15" ht="141.75" x14ac:dyDescent="0.25">
      <c r="A248" s="21" t="s">
        <v>43</v>
      </c>
      <c r="B248" s="48" t="s">
        <v>50</v>
      </c>
      <c r="C248" s="19">
        <v>200</v>
      </c>
      <c r="D248" s="20">
        <v>0.3</v>
      </c>
      <c r="E248" s="20">
        <v>0</v>
      </c>
      <c r="F248" s="20">
        <v>20.100000000000001</v>
      </c>
      <c r="G248" s="20">
        <v>81</v>
      </c>
      <c r="H248" s="20">
        <v>0</v>
      </c>
      <c r="I248" s="20">
        <v>0.8</v>
      </c>
      <c r="J248" s="20">
        <v>0</v>
      </c>
      <c r="K248" s="20">
        <v>0</v>
      </c>
      <c r="L248" s="20">
        <v>10</v>
      </c>
      <c r="M248" s="20">
        <v>6</v>
      </c>
      <c r="N248" s="20">
        <v>3</v>
      </c>
      <c r="O248" s="49">
        <v>0.6</v>
      </c>
    </row>
    <row r="249" spans="1:15" ht="16.5" thickBot="1" x14ac:dyDescent="0.3">
      <c r="A249" s="52" t="s">
        <v>113</v>
      </c>
      <c r="B249" s="53"/>
      <c r="C249" s="28">
        <f>C245+C246+C247+C248</f>
        <v>600</v>
      </c>
      <c r="D249" s="29">
        <f>SUM(D245:D248)</f>
        <v>23.200000000000003</v>
      </c>
      <c r="E249" s="29">
        <f t="shared" ref="E249:O249" si="51">SUM(E245:E248)</f>
        <v>21.86</v>
      </c>
      <c r="F249" s="29">
        <f t="shared" si="51"/>
        <v>99.47</v>
      </c>
      <c r="G249" s="29">
        <f>SUM(G245:G248)</f>
        <v>700.5</v>
      </c>
      <c r="H249" s="29">
        <f t="shared" si="51"/>
        <v>0.41499999999999998</v>
      </c>
      <c r="I249" s="29">
        <f t="shared" si="51"/>
        <v>15.8</v>
      </c>
      <c r="J249" s="29">
        <f t="shared" si="51"/>
        <v>108.45</v>
      </c>
      <c r="K249" s="29">
        <f t="shared" si="51"/>
        <v>1.4700000000000002</v>
      </c>
      <c r="L249" s="29">
        <f t="shared" si="51"/>
        <v>219.3</v>
      </c>
      <c r="M249" s="29">
        <f t="shared" si="51"/>
        <v>254.8</v>
      </c>
      <c r="N249" s="29">
        <f t="shared" si="51"/>
        <v>54.4</v>
      </c>
      <c r="O249" s="29">
        <f t="shared" si="51"/>
        <v>2.7100000000000004</v>
      </c>
    </row>
    <row r="250" spans="1:15" ht="16.5" thickTop="1" x14ac:dyDescent="0.25">
      <c r="A250" s="80" t="s">
        <v>52</v>
      </c>
      <c r="B250" s="81"/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3"/>
    </row>
    <row r="251" spans="1:15" ht="51" x14ac:dyDescent="0.25">
      <c r="A251" s="21" t="s">
        <v>53</v>
      </c>
      <c r="B251" s="18" t="s">
        <v>85</v>
      </c>
      <c r="C251" s="19">
        <v>250</v>
      </c>
      <c r="D251" s="20">
        <v>7.25</v>
      </c>
      <c r="E251" s="20">
        <v>6.25</v>
      </c>
      <c r="F251" s="20">
        <v>10</v>
      </c>
      <c r="G251" s="20">
        <v>125</v>
      </c>
      <c r="H251" s="20">
        <v>0.1</v>
      </c>
      <c r="I251" s="20">
        <v>1.75</v>
      </c>
      <c r="J251" s="20">
        <v>0.05</v>
      </c>
      <c r="K251" s="20">
        <v>0</v>
      </c>
      <c r="L251" s="20">
        <v>300</v>
      </c>
      <c r="M251" s="20">
        <v>225</v>
      </c>
      <c r="N251" s="20">
        <v>35</v>
      </c>
      <c r="O251" s="49">
        <v>0.25</v>
      </c>
    </row>
    <row r="252" spans="1:15" ht="51" x14ac:dyDescent="0.25">
      <c r="A252" s="43" t="s">
        <v>222</v>
      </c>
      <c r="B252" s="92" t="s">
        <v>223</v>
      </c>
      <c r="C252" s="124">
        <v>100</v>
      </c>
      <c r="D252" s="158">
        <v>8.4</v>
      </c>
      <c r="E252" s="158">
        <v>16.600000000000001</v>
      </c>
      <c r="F252" s="158">
        <v>87.8</v>
      </c>
      <c r="G252" s="158">
        <v>534</v>
      </c>
      <c r="H252" s="159">
        <v>0.1</v>
      </c>
      <c r="I252" s="159">
        <v>0</v>
      </c>
      <c r="J252" s="159">
        <v>0.08</v>
      </c>
      <c r="K252" s="159">
        <v>1.1200000000000001</v>
      </c>
      <c r="L252" s="159">
        <v>13.33</v>
      </c>
      <c r="M252" s="159">
        <v>53.3</v>
      </c>
      <c r="N252" s="159">
        <v>10</v>
      </c>
      <c r="O252" s="159">
        <v>0.83</v>
      </c>
    </row>
    <row r="253" spans="1:15" ht="16.5" thickBot="1" x14ac:dyDescent="0.3">
      <c r="A253" s="160" t="s">
        <v>57</v>
      </c>
      <c r="B253" s="161"/>
      <c r="C253" s="28">
        <f>SUM(C251:C252)</f>
        <v>350</v>
      </c>
      <c r="D253" s="29">
        <f t="shared" ref="D253:O253" si="52">SUM(D251:D252)</f>
        <v>15.65</v>
      </c>
      <c r="E253" s="29">
        <f t="shared" si="52"/>
        <v>22.85</v>
      </c>
      <c r="F253" s="29">
        <f t="shared" si="52"/>
        <v>97.8</v>
      </c>
      <c r="G253" s="29">
        <f>SUM(G251:G252)</f>
        <v>659</v>
      </c>
      <c r="H253" s="29">
        <f t="shared" si="52"/>
        <v>0.2</v>
      </c>
      <c r="I253" s="29">
        <f t="shared" si="52"/>
        <v>1.75</v>
      </c>
      <c r="J253" s="29">
        <f t="shared" si="52"/>
        <v>0.13</v>
      </c>
      <c r="K253" s="29">
        <f t="shared" si="52"/>
        <v>1.1200000000000001</v>
      </c>
      <c r="L253" s="29">
        <f t="shared" si="52"/>
        <v>313.33</v>
      </c>
      <c r="M253" s="29">
        <f t="shared" si="52"/>
        <v>278.3</v>
      </c>
      <c r="N253" s="29">
        <f t="shared" si="52"/>
        <v>45</v>
      </c>
      <c r="O253" s="29">
        <f t="shared" si="52"/>
        <v>1.08</v>
      </c>
    </row>
    <row r="254" spans="1:15" ht="17.25" thickTop="1" thickBot="1" x14ac:dyDescent="0.3">
      <c r="A254" s="162" t="s">
        <v>224</v>
      </c>
      <c r="B254" s="163"/>
      <c r="C254" s="164"/>
      <c r="D254" s="61">
        <f>D235+D243+D249</f>
        <v>81.17</v>
      </c>
      <c r="E254" s="61">
        <f t="shared" ref="E254:O254" si="53">E235+E243+E249</f>
        <v>79.22999999999999</v>
      </c>
      <c r="F254" s="61">
        <f t="shared" si="53"/>
        <v>342.6</v>
      </c>
      <c r="G254" s="61">
        <f t="shared" si="53"/>
        <v>2384.52</v>
      </c>
      <c r="H254" s="61">
        <f t="shared" si="53"/>
        <v>1.2029999999999998</v>
      </c>
      <c r="I254" s="61">
        <f t="shared" si="53"/>
        <v>102.9</v>
      </c>
      <c r="J254" s="61">
        <f t="shared" si="53"/>
        <v>550.16000000000008</v>
      </c>
      <c r="K254" s="61">
        <f t="shared" si="53"/>
        <v>6.98</v>
      </c>
      <c r="L254" s="61">
        <f t="shared" si="53"/>
        <v>945.27</v>
      </c>
      <c r="M254" s="61">
        <f t="shared" si="53"/>
        <v>1081.17</v>
      </c>
      <c r="N254" s="61">
        <f t="shared" si="53"/>
        <v>234.82000000000002</v>
      </c>
      <c r="O254" s="61">
        <f t="shared" si="53"/>
        <v>12.620000000000001</v>
      </c>
    </row>
    <row r="255" spans="1:15" ht="16.5" thickTop="1" x14ac:dyDescent="0.25">
      <c r="A255" s="125" t="s">
        <v>225</v>
      </c>
      <c r="B255" s="126"/>
      <c r="C255" s="127"/>
      <c r="D255" s="128">
        <f>D235+D243+D253</f>
        <v>73.62</v>
      </c>
      <c r="E255" s="128">
        <f t="shared" ref="E255:O255" si="54">E235+E243+E253</f>
        <v>80.22</v>
      </c>
      <c r="F255" s="128">
        <f t="shared" si="54"/>
        <v>340.93</v>
      </c>
      <c r="G255" s="128">
        <f t="shared" si="54"/>
        <v>2343.02</v>
      </c>
      <c r="H255" s="128">
        <f t="shared" si="54"/>
        <v>0.98799999999999999</v>
      </c>
      <c r="I255" s="128">
        <f t="shared" si="54"/>
        <v>88.850000000000009</v>
      </c>
      <c r="J255" s="128">
        <f t="shared" si="54"/>
        <v>441.84000000000003</v>
      </c>
      <c r="K255" s="128">
        <f t="shared" si="54"/>
        <v>6.63</v>
      </c>
      <c r="L255" s="128">
        <f t="shared" si="54"/>
        <v>1039.3</v>
      </c>
      <c r="M255" s="128">
        <f t="shared" si="54"/>
        <v>1104.67</v>
      </c>
      <c r="N255" s="128">
        <f t="shared" si="54"/>
        <v>225.42000000000002</v>
      </c>
      <c r="O255" s="128">
        <f t="shared" si="54"/>
        <v>10.99</v>
      </c>
    </row>
    <row r="256" spans="1:15" ht="15.75" x14ac:dyDescent="0.25">
      <c r="A256" s="165" t="s">
        <v>226</v>
      </c>
      <c r="B256" s="165"/>
      <c r="C256" s="36"/>
      <c r="D256" s="131">
        <f>D235+D243+D249+D253</f>
        <v>96.820000000000007</v>
      </c>
      <c r="E256" s="131">
        <f t="shared" ref="E256:O256" si="55">E235+E243+E249+E253</f>
        <v>102.07999999999998</v>
      </c>
      <c r="F256" s="131">
        <f t="shared" si="55"/>
        <v>440.40000000000003</v>
      </c>
      <c r="G256" s="131">
        <f t="shared" si="55"/>
        <v>3043.52</v>
      </c>
      <c r="H256" s="131">
        <f t="shared" si="55"/>
        <v>1.4029999999999998</v>
      </c>
      <c r="I256" s="131">
        <f t="shared" si="55"/>
        <v>104.65</v>
      </c>
      <c r="J256" s="131">
        <f t="shared" si="55"/>
        <v>550.29000000000008</v>
      </c>
      <c r="K256" s="131">
        <f t="shared" si="55"/>
        <v>8.1000000000000014</v>
      </c>
      <c r="L256" s="131">
        <f t="shared" si="55"/>
        <v>1258.5999999999999</v>
      </c>
      <c r="M256" s="131">
        <f t="shared" si="55"/>
        <v>1359.47</v>
      </c>
      <c r="N256" s="131">
        <f t="shared" si="55"/>
        <v>279.82000000000005</v>
      </c>
      <c r="O256" s="131">
        <f t="shared" si="55"/>
        <v>13.700000000000001</v>
      </c>
    </row>
    <row r="257" spans="1:15" x14ac:dyDescent="0.25">
      <c r="A257" s="166"/>
      <c r="B257" s="166"/>
      <c r="C257" s="166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8"/>
      <c r="O257" s="168"/>
    </row>
    <row r="258" spans="1:15" x14ac:dyDescent="0.25">
      <c r="A258" s="2"/>
      <c r="B258" s="2"/>
      <c r="C258" s="2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70" t="s">
        <v>61</v>
      </c>
      <c r="O258" s="70"/>
    </row>
    <row r="259" spans="1:15" ht="16.5" thickBot="1" x14ac:dyDescent="0.3">
      <c r="A259" s="1" t="s">
        <v>227</v>
      </c>
      <c r="B259" s="2"/>
      <c r="C259" s="2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6.5" thickTop="1" x14ac:dyDescent="0.25">
      <c r="A260" s="3" t="s">
        <v>1</v>
      </c>
      <c r="B260" s="4" t="s">
        <v>2</v>
      </c>
      <c r="C260" s="4" t="s">
        <v>3</v>
      </c>
      <c r="D260" s="5" t="s">
        <v>4</v>
      </c>
      <c r="E260" s="5"/>
      <c r="F260" s="5"/>
      <c r="G260" s="5" t="s">
        <v>5</v>
      </c>
      <c r="H260" s="5" t="s">
        <v>6</v>
      </c>
      <c r="I260" s="5"/>
      <c r="J260" s="5"/>
      <c r="K260" s="5"/>
      <c r="L260" s="5" t="s">
        <v>7</v>
      </c>
      <c r="M260" s="5"/>
      <c r="N260" s="5"/>
      <c r="O260" s="6"/>
    </row>
    <row r="261" spans="1:15" ht="32.25" thickBot="1" x14ac:dyDescent="0.3">
      <c r="A261" s="7"/>
      <c r="B261" s="8"/>
      <c r="C261" s="8"/>
      <c r="D261" s="9" t="s">
        <v>8</v>
      </c>
      <c r="E261" s="9" t="s">
        <v>9</v>
      </c>
      <c r="F261" s="9" t="s">
        <v>10</v>
      </c>
      <c r="G261" s="10"/>
      <c r="H261" s="9" t="s">
        <v>11</v>
      </c>
      <c r="I261" s="9" t="s">
        <v>12</v>
      </c>
      <c r="J261" s="9" t="s">
        <v>13</v>
      </c>
      <c r="K261" s="9" t="s">
        <v>14</v>
      </c>
      <c r="L261" s="9" t="s">
        <v>15</v>
      </c>
      <c r="M261" s="9" t="s">
        <v>16</v>
      </c>
      <c r="N261" s="9" t="s">
        <v>17</v>
      </c>
      <c r="O261" s="11" t="s">
        <v>18</v>
      </c>
    </row>
    <row r="262" spans="1:15" ht="16.5" thickTop="1" x14ac:dyDescent="0.25">
      <c r="A262" s="12" t="s">
        <v>19</v>
      </c>
      <c r="B262" s="13"/>
      <c r="C262" s="14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95"/>
    </row>
    <row r="263" spans="1:15" ht="63" x14ac:dyDescent="0.25">
      <c r="A263" s="21" t="s">
        <v>228</v>
      </c>
      <c r="B263" s="104" t="s">
        <v>229</v>
      </c>
      <c r="C263" s="19">
        <v>70</v>
      </c>
      <c r="D263" s="20">
        <v>11.4</v>
      </c>
      <c r="E263" s="20">
        <v>9.6</v>
      </c>
      <c r="F263" s="20">
        <v>21.2</v>
      </c>
      <c r="G263" s="20">
        <v>216.8</v>
      </c>
      <c r="H263" s="20">
        <v>0.1</v>
      </c>
      <c r="I263" s="20">
        <v>0</v>
      </c>
      <c r="J263" s="20">
        <v>75</v>
      </c>
      <c r="K263" s="20">
        <v>0.28000000000000003</v>
      </c>
      <c r="L263" s="20">
        <v>128.22</v>
      </c>
      <c r="M263" s="20">
        <v>102.1</v>
      </c>
      <c r="N263" s="20">
        <v>9</v>
      </c>
      <c r="O263" s="20">
        <v>0.9</v>
      </c>
    </row>
    <row r="264" spans="1:15" ht="94.5" x14ac:dyDescent="0.25">
      <c r="A264" s="21" t="s">
        <v>121</v>
      </c>
      <c r="B264" s="18" t="s">
        <v>122</v>
      </c>
      <c r="C264" s="19">
        <v>250</v>
      </c>
      <c r="D264" s="20">
        <v>10.47</v>
      </c>
      <c r="E264" s="20">
        <v>15</v>
      </c>
      <c r="F264" s="20">
        <v>53.65</v>
      </c>
      <c r="G264" s="20">
        <v>410.55</v>
      </c>
      <c r="H264" s="20">
        <v>0.26</v>
      </c>
      <c r="I264" s="20">
        <v>0</v>
      </c>
      <c r="J264" s="20">
        <v>240</v>
      </c>
      <c r="K264" s="20">
        <v>0.08</v>
      </c>
      <c r="L264" s="20">
        <v>49.31</v>
      </c>
      <c r="M264" s="20">
        <v>159.33000000000001</v>
      </c>
      <c r="N264" s="20">
        <v>39.700000000000003</v>
      </c>
      <c r="O264" s="20">
        <v>0.26</v>
      </c>
    </row>
    <row r="265" spans="1:15" ht="51" x14ac:dyDescent="0.25">
      <c r="A265" s="38" t="s">
        <v>41</v>
      </c>
      <c r="B265" s="39" t="s">
        <v>186</v>
      </c>
      <c r="C265" s="40">
        <v>100</v>
      </c>
      <c r="D265" s="41">
        <v>0.4</v>
      </c>
      <c r="E265" s="41">
        <v>0.4</v>
      </c>
      <c r="F265" s="41">
        <v>9.8000000000000007</v>
      </c>
      <c r="G265" s="41">
        <v>47</v>
      </c>
      <c r="H265" s="41">
        <v>0.03</v>
      </c>
      <c r="I265" s="41">
        <v>10</v>
      </c>
      <c r="J265" s="41">
        <v>0</v>
      </c>
      <c r="K265" s="41">
        <v>0.2</v>
      </c>
      <c r="L265" s="41">
        <v>16</v>
      </c>
      <c r="M265" s="41">
        <v>11</v>
      </c>
      <c r="N265" s="41">
        <v>9</v>
      </c>
      <c r="O265" s="42">
        <v>2.2000000000000002</v>
      </c>
    </row>
    <row r="266" spans="1:15" ht="51" x14ac:dyDescent="0.25">
      <c r="A266" s="21" t="s">
        <v>68</v>
      </c>
      <c r="B266" s="18" t="s">
        <v>69</v>
      </c>
      <c r="C266" s="19">
        <v>200</v>
      </c>
      <c r="D266" s="20">
        <v>0.1</v>
      </c>
      <c r="E266" s="20">
        <v>0</v>
      </c>
      <c r="F266" s="20">
        <v>15.2</v>
      </c>
      <c r="G266" s="20">
        <v>61</v>
      </c>
      <c r="H266" s="20">
        <v>0</v>
      </c>
      <c r="I266" s="20">
        <v>2.8</v>
      </c>
      <c r="J266" s="20">
        <v>0</v>
      </c>
      <c r="K266" s="20">
        <v>0</v>
      </c>
      <c r="L266" s="20">
        <v>14.2</v>
      </c>
      <c r="M266" s="20">
        <v>4</v>
      </c>
      <c r="N266" s="20">
        <v>2</v>
      </c>
      <c r="O266" s="49">
        <v>0.4</v>
      </c>
    </row>
    <row r="267" spans="1:15" ht="16.5" thickBot="1" x14ac:dyDescent="0.3">
      <c r="A267" s="52" t="s">
        <v>28</v>
      </c>
      <c r="B267" s="53"/>
      <c r="C267" s="28">
        <f t="shared" ref="C267:O267" si="56">SUM(C263:C266)</f>
        <v>620</v>
      </c>
      <c r="D267" s="29">
        <f t="shared" si="56"/>
        <v>22.37</v>
      </c>
      <c r="E267" s="29">
        <f t="shared" si="56"/>
        <v>25</v>
      </c>
      <c r="F267" s="29">
        <f t="shared" si="56"/>
        <v>99.85</v>
      </c>
      <c r="G267" s="29">
        <f>SUM(G263:G266)</f>
        <v>735.35</v>
      </c>
      <c r="H267" s="29">
        <f t="shared" si="56"/>
        <v>0.39</v>
      </c>
      <c r="I267" s="29">
        <f t="shared" si="56"/>
        <v>12.8</v>
      </c>
      <c r="J267" s="29">
        <f t="shared" si="56"/>
        <v>315</v>
      </c>
      <c r="K267" s="29">
        <f t="shared" si="56"/>
        <v>0.56000000000000005</v>
      </c>
      <c r="L267" s="29">
        <f t="shared" si="56"/>
        <v>207.73</v>
      </c>
      <c r="M267" s="29">
        <f t="shared" si="56"/>
        <v>276.43</v>
      </c>
      <c r="N267" s="29">
        <f t="shared" si="56"/>
        <v>59.7</v>
      </c>
      <c r="O267" s="29">
        <f t="shared" si="56"/>
        <v>3.7600000000000002</v>
      </c>
    </row>
    <row r="268" spans="1:15" ht="16.5" thickTop="1" x14ac:dyDescent="0.25">
      <c r="A268" s="169" t="s">
        <v>29</v>
      </c>
      <c r="B268" s="170"/>
      <c r="C268" s="17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3"/>
    </row>
    <row r="269" spans="1:15" ht="60" x14ac:dyDescent="0.25">
      <c r="A269" s="17" t="s">
        <v>70</v>
      </c>
      <c r="B269" s="18" t="s">
        <v>230</v>
      </c>
      <c r="C269" s="19">
        <v>100</v>
      </c>
      <c r="D269" s="20">
        <v>2.4</v>
      </c>
      <c r="E269" s="20">
        <v>7.1</v>
      </c>
      <c r="F269" s="20">
        <v>10.4</v>
      </c>
      <c r="G269" s="20">
        <v>115</v>
      </c>
      <c r="H269" s="20">
        <v>0.03</v>
      </c>
      <c r="I269" s="20">
        <v>7.9</v>
      </c>
      <c r="J269" s="20">
        <v>0</v>
      </c>
      <c r="K269" s="20">
        <v>3.8</v>
      </c>
      <c r="L269" s="20">
        <v>44</v>
      </c>
      <c r="M269" s="20">
        <v>58</v>
      </c>
      <c r="N269" s="20">
        <v>30</v>
      </c>
      <c r="O269" s="20">
        <v>1.7</v>
      </c>
    </row>
    <row r="270" spans="1:15" ht="110.25" x14ac:dyDescent="0.25">
      <c r="A270" s="85" t="s">
        <v>231</v>
      </c>
      <c r="B270" s="39" t="s">
        <v>232</v>
      </c>
      <c r="C270" s="40" t="s">
        <v>233</v>
      </c>
      <c r="D270" s="41">
        <v>6.64</v>
      </c>
      <c r="E270" s="41">
        <v>8.06</v>
      </c>
      <c r="F270" s="41">
        <v>24.02</v>
      </c>
      <c r="G270" s="41">
        <v>178.99</v>
      </c>
      <c r="H270" s="41">
        <v>0.11</v>
      </c>
      <c r="I270" s="41">
        <v>8.58</v>
      </c>
      <c r="J270" s="41">
        <v>123.8</v>
      </c>
      <c r="K270" s="41">
        <v>1.4359999999999999</v>
      </c>
      <c r="L270" s="41">
        <v>132.05000000000001</v>
      </c>
      <c r="M270" s="41">
        <v>171.19</v>
      </c>
      <c r="N270" s="41">
        <v>10.17</v>
      </c>
      <c r="O270" s="42">
        <v>7.0000000000000007E-2</v>
      </c>
    </row>
    <row r="271" spans="1:15" ht="63" x14ac:dyDescent="0.25">
      <c r="A271" s="123" t="s">
        <v>234</v>
      </c>
      <c r="B271" s="44" t="s">
        <v>235</v>
      </c>
      <c r="C271" s="45">
        <v>100</v>
      </c>
      <c r="D271" s="46">
        <v>11.41</v>
      </c>
      <c r="E271" s="46">
        <v>15.08</v>
      </c>
      <c r="F271" s="46">
        <v>15.68</v>
      </c>
      <c r="G271" s="46">
        <v>278.49</v>
      </c>
      <c r="H271" s="46">
        <v>0.12</v>
      </c>
      <c r="I271" s="46">
        <v>1.3</v>
      </c>
      <c r="J271" s="46">
        <v>153</v>
      </c>
      <c r="K271" s="46">
        <v>0</v>
      </c>
      <c r="L271" s="46">
        <v>187.69</v>
      </c>
      <c r="M271" s="46">
        <v>23.2</v>
      </c>
      <c r="N271" s="46">
        <v>0</v>
      </c>
      <c r="O271" s="120">
        <v>0.5</v>
      </c>
    </row>
    <row r="272" spans="1:15" ht="78.75" x14ac:dyDescent="0.25">
      <c r="A272" s="116" t="s">
        <v>236</v>
      </c>
      <c r="B272" s="117" t="s">
        <v>161</v>
      </c>
      <c r="C272" s="118">
        <v>220</v>
      </c>
      <c r="D272" s="119">
        <v>8.3000000000000007</v>
      </c>
      <c r="E272" s="119">
        <v>1.0009999999999999</v>
      </c>
      <c r="F272" s="119">
        <v>42.59</v>
      </c>
      <c r="G272" s="119">
        <v>212.52</v>
      </c>
      <c r="H272" s="46">
        <v>8.7999999999999995E-2</v>
      </c>
      <c r="I272" s="46">
        <v>3.3000000000000002E-2</v>
      </c>
      <c r="J272" s="46">
        <v>220</v>
      </c>
      <c r="K272" s="46">
        <v>1.1659999999999999</v>
      </c>
      <c r="L272" s="46">
        <v>8.36</v>
      </c>
      <c r="M272" s="46">
        <v>47.89</v>
      </c>
      <c r="N272" s="46">
        <v>11.88</v>
      </c>
      <c r="O272" s="120">
        <v>0.58299999999999996</v>
      </c>
    </row>
    <row r="273" spans="1:15" ht="60" x14ac:dyDescent="0.25">
      <c r="A273" s="50" t="s">
        <v>39</v>
      </c>
      <c r="B273" s="18" t="s">
        <v>40</v>
      </c>
      <c r="C273" s="19">
        <v>55</v>
      </c>
      <c r="D273" s="20">
        <v>3.63</v>
      </c>
      <c r="E273" s="20">
        <v>0.66</v>
      </c>
      <c r="F273" s="20">
        <v>18.37</v>
      </c>
      <c r="G273" s="20">
        <v>95.7</v>
      </c>
      <c r="H273" s="20">
        <v>9.8999999999999991E-2</v>
      </c>
      <c r="I273" s="20">
        <v>0</v>
      </c>
      <c r="J273" s="20">
        <v>0</v>
      </c>
      <c r="K273" s="20">
        <v>0.77</v>
      </c>
      <c r="L273" s="20">
        <v>19.25</v>
      </c>
      <c r="M273" s="20">
        <v>86.9</v>
      </c>
      <c r="N273" s="20">
        <v>25.85</v>
      </c>
      <c r="O273" s="20">
        <v>2.145</v>
      </c>
    </row>
    <row r="274" spans="1:15" ht="63" x14ac:dyDescent="0.25">
      <c r="A274" s="21" t="s">
        <v>137</v>
      </c>
      <c r="B274" s="18" t="s">
        <v>138</v>
      </c>
      <c r="C274" s="19">
        <v>200</v>
      </c>
      <c r="D274" s="20">
        <v>0.7</v>
      </c>
      <c r="E274" s="20">
        <v>0.3</v>
      </c>
      <c r="F274" s="20">
        <v>21.23</v>
      </c>
      <c r="G274" s="20">
        <v>97</v>
      </c>
      <c r="H274" s="24">
        <v>0.01</v>
      </c>
      <c r="I274" s="24">
        <v>70</v>
      </c>
      <c r="J274" s="24">
        <v>0</v>
      </c>
      <c r="K274" s="24">
        <v>0</v>
      </c>
      <c r="L274" s="24">
        <v>12</v>
      </c>
      <c r="M274" s="24">
        <v>3</v>
      </c>
      <c r="N274" s="24">
        <v>3</v>
      </c>
      <c r="O274" s="25">
        <v>1.5</v>
      </c>
    </row>
    <row r="275" spans="1:15" ht="16.5" thickBot="1" x14ac:dyDescent="0.3">
      <c r="A275" s="52" t="s">
        <v>45</v>
      </c>
      <c r="B275" s="53"/>
      <c r="C275" s="28">
        <v>1035</v>
      </c>
      <c r="D275" s="29">
        <f t="shared" ref="D275:O275" si="57">SUM(D269:D274)</f>
        <v>33.080000000000005</v>
      </c>
      <c r="E275" s="29">
        <f t="shared" si="57"/>
        <v>32.201000000000001</v>
      </c>
      <c r="F275" s="29">
        <f t="shared" si="57"/>
        <v>132.29</v>
      </c>
      <c r="G275" s="29">
        <f t="shared" si="57"/>
        <v>977.7</v>
      </c>
      <c r="H275" s="29">
        <f t="shared" si="57"/>
        <v>0.45699999999999996</v>
      </c>
      <c r="I275" s="29">
        <f t="shared" si="57"/>
        <v>87.813000000000002</v>
      </c>
      <c r="J275" s="29">
        <f t="shared" si="57"/>
        <v>496.8</v>
      </c>
      <c r="K275" s="29">
        <f t="shared" si="57"/>
        <v>7.1719999999999988</v>
      </c>
      <c r="L275" s="29">
        <f t="shared" si="57"/>
        <v>403.35</v>
      </c>
      <c r="M275" s="29">
        <f t="shared" si="57"/>
        <v>390.17999999999995</v>
      </c>
      <c r="N275" s="29">
        <f t="shared" si="57"/>
        <v>80.900000000000006</v>
      </c>
      <c r="O275" s="29">
        <f t="shared" si="57"/>
        <v>6.4979999999999993</v>
      </c>
    </row>
    <row r="276" spans="1:15" ht="16.5" thickTop="1" x14ac:dyDescent="0.25">
      <c r="A276" s="80" t="s">
        <v>78</v>
      </c>
      <c r="B276" s="81"/>
      <c r="C276" s="82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4"/>
    </row>
    <row r="277" spans="1:15" ht="78.75" x14ac:dyDescent="0.25">
      <c r="A277" s="43" t="s">
        <v>237</v>
      </c>
      <c r="B277" s="148" t="s">
        <v>238</v>
      </c>
      <c r="C277" s="45">
        <v>180</v>
      </c>
      <c r="D277" s="46">
        <v>21.34</v>
      </c>
      <c r="E277" s="46">
        <v>23.04</v>
      </c>
      <c r="F277" s="46">
        <v>47.99</v>
      </c>
      <c r="G277" s="46">
        <v>473.99</v>
      </c>
      <c r="H277" s="46">
        <v>0.12</v>
      </c>
      <c r="I277" s="46">
        <v>0.53</v>
      </c>
      <c r="J277" s="46">
        <v>0.12</v>
      </c>
      <c r="K277" s="46">
        <v>1.07</v>
      </c>
      <c r="L277" s="46">
        <v>273.33</v>
      </c>
      <c r="M277" s="46">
        <v>410.7</v>
      </c>
      <c r="N277" s="46">
        <v>42.7</v>
      </c>
      <c r="O277" s="46">
        <v>1</v>
      </c>
    </row>
    <row r="278" spans="1:15" ht="47.25" x14ac:dyDescent="0.25">
      <c r="A278" s="172" t="s">
        <v>239</v>
      </c>
      <c r="B278" s="18" t="s">
        <v>240</v>
      </c>
      <c r="C278" s="19">
        <v>70</v>
      </c>
      <c r="D278" s="20">
        <v>0.14000000000000001</v>
      </c>
      <c r="E278" s="20">
        <v>3.5000000000000003E-2</v>
      </c>
      <c r="F278" s="20">
        <v>14.58</v>
      </c>
      <c r="G278" s="20">
        <v>59.2</v>
      </c>
      <c r="H278" s="20">
        <v>0.01</v>
      </c>
      <c r="I278" s="20">
        <v>0.876</v>
      </c>
      <c r="J278" s="20">
        <v>0</v>
      </c>
      <c r="K278" s="20">
        <v>0</v>
      </c>
      <c r="L278" s="20">
        <v>1.5</v>
      </c>
      <c r="M278" s="20">
        <v>1.3</v>
      </c>
      <c r="N278" s="20">
        <v>3.5</v>
      </c>
      <c r="O278" s="110">
        <v>0.15</v>
      </c>
    </row>
    <row r="279" spans="1:15" ht="51" x14ac:dyDescent="0.25">
      <c r="A279" s="85" t="s">
        <v>41</v>
      </c>
      <c r="B279" s="39" t="s">
        <v>150</v>
      </c>
      <c r="C279" s="40">
        <v>150</v>
      </c>
      <c r="D279" s="41">
        <v>0.6</v>
      </c>
      <c r="E279" s="41">
        <v>0.45</v>
      </c>
      <c r="F279" s="41">
        <v>15.45</v>
      </c>
      <c r="G279" s="41">
        <v>70.5</v>
      </c>
      <c r="H279" s="41">
        <v>0.03</v>
      </c>
      <c r="I279" s="41">
        <v>7.5</v>
      </c>
      <c r="J279" s="41">
        <v>0</v>
      </c>
      <c r="K279" s="41">
        <v>0.6</v>
      </c>
      <c r="L279" s="41">
        <v>28.5</v>
      </c>
      <c r="M279" s="41">
        <v>18</v>
      </c>
      <c r="N279" s="41">
        <v>24</v>
      </c>
      <c r="O279" s="42">
        <v>3.45</v>
      </c>
    </row>
    <row r="280" spans="1:15" ht="126" x14ac:dyDescent="0.25">
      <c r="A280" s="173" t="s">
        <v>43</v>
      </c>
      <c r="B280" s="103" t="s">
        <v>157</v>
      </c>
      <c r="C280" s="174">
        <v>200</v>
      </c>
      <c r="D280" s="175">
        <v>0.3</v>
      </c>
      <c r="E280" s="175">
        <v>0</v>
      </c>
      <c r="F280" s="175">
        <v>20.100000000000001</v>
      </c>
      <c r="G280" s="175">
        <v>81</v>
      </c>
      <c r="H280" s="175">
        <v>0</v>
      </c>
      <c r="I280" s="175">
        <v>0.8</v>
      </c>
      <c r="J280" s="175">
        <v>0</v>
      </c>
      <c r="K280" s="175">
        <v>0</v>
      </c>
      <c r="L280" s="175">
        <v>10</v>
      </c>
      <c r="M280" s="175">
        <v>6</v>
      </c>
      <c r="N280" s="175">
        <v>3</v>
      </c>
      <c r="O280" s="176">
        <v>0.6</v>
      </c>
    </row>
    <row r="281" spans="1:15" ht="16.5" thickBot="1" x14ac:dyDescent="0.3">
      <c r="A281" s="52" t="s">
        <v>113</v>
      </c>
      <c r="B281" s="53"/>
      <c r="C281" s="28">
        <f>C277+C278+C279+C280</f>
        <v>600</v>
      </c>
      <c r="D281" s="29">
        <f t="shared" ref="D281:O281" si="58">SUM(D277:D280)</f>
        <v>22.380000000000003</v>
      </c>
      <c r="E281" s="29">
        <f t="shared" si="58"/>
        <v>23.524999999999999</v>
      </c>
      <c r="F281" s="29">
        <f t="shared" si="58"/>
        <v>98.12</v>
      </c>
      <c r="G281" s="29">
        <f t="shared" si="58"/>
        <v>684.69</v>
      </c>
      <c r="H281" s="29">
        <f t="shared" si="58"/>
        <v>0.16</v>
      </c>
      <c r="I281" s="29">
        <f t="shared" si="58"/>
        <v>9.7060000000000013</v>
      </c>
      <c r="J281" s="29">
        <f t="shared" si="58"/>
        <v>0.12</v>
      </c>
      <c r="K281" s="29">
        <f t="shared" si="58"/>
        <v>1.67</v>
      </c>
      <c r="L281" s="29">
        <f t="shared" si="58"/>
        <v>313.33</v>
      </c>
      <c r="M281" s="29">
        <f t="shared" si="58"/>
        <v>436</v>
      </c>
      <c r="N281" s="29">
        <f t="shared" si="58"/>
        <v>73.2</v>
      </c>
      <c r="O281" s="29">
        <f t="shared" si="58"/>
        <v>5.1999999999999993</v>
      </c>
    </row>
    <row r="282" spans="1:15" ht="16.5" thickTop="1" x14ac:dyDescent="0.25">
      <c r="A282" s="80" t="s">
        <v>52</v>
      </c>
      <c r="B282" s="81"/>
      <c r="C282" s="31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3"/>
    </row>
    <row r="283" spans="1:15" ht="51" x14ac:dyDescent="0.25">
      <c r="A283" s="22" t="s">
        <v>53</v>
      </c>
      <c r="B283" s="104" t="s">
        <v>114</v>
      </c>
      <c r="C283" s="19">
        <v>250</v>
      </c>
      <c r="D283" s="24">
        <v>7.25</v>
      </c>
      <c r="E283" s="24">
        <v>6.25</v>
      </c>
      <c r="F283" s="24">
        <v>10</v>
      </c>
      <c r="G283" s="24">
        <v>125</v>
      </c>
      <c r="H283" s="24">
        <v>0.1</v>
      </c>
      <c r="I283" s="24">
        <v>14.25</v>
      </c>
      <c r="J283" s="24">
        <v>0.05</v>
      </c>
      <c r="K283" s="24">
        <v>0</v>
      </c>
      <c r="L283" s="24">
        <v>300</v>
      </c>
      <c r="M283" s="24">
        <v>225</v>
      </c>
      <c r="N283" s="24">
        <v>35</v>
      </c>
      <c r="O283" s="105">
        <v>0.25</v>
      </c>
    </row>
    <row r="284" spans="1:15" ht="48" x14ac:dyDescent="0.25">
      <c r="A284" s="177" t="s">
        <v>86</v>
      </c>
      <c r="B284" s="59" t="s">
        <v>241</v>
      </c>
      <c r="C284" s="60">
        <v>100</v>
      </c>
      <c r="D284" s="46">
        <v>9.6</v>
      </c>
      <c r="E284" s="46">
        <v>11.4</v>
      </c>
      <c r="F284" s="46">
        <v>66.31</v>
      </c>
      <c r="G284" s="46">
        <v>397.41</v>
      </c>
      <c r="H284" s="46">
        <v>0.09</v>
      </c>
      <c r="I284" s="46">
        <v>3.16</v>
      </c>
      <c r="J284" s="46">
        <v>0.08</v>
      </c>
      <c r="K284" s="46">
        <v>1.63</v>
      </c>
      <c r="L284" s="46">
        <v>30.15</v>
      </c>
      <c r="M284" s="46">
        <v>91.81</v>
      </c>
      <c r="N284" s="46">
        <v>28.77</v>
      </c>
      <c r="O284" s="46">
        <v>1.1499999999999999</v>
      </c>
    </row>
    <row r="285" spans="1:15" ht="16.5" thickBot="1" x14ac:dyDescent="0.3">
      <c r="A285" s="52" t="s">
        <v>57</v>
      </c>
      <c r="B285" s="53"/>
      <c r="C285" s="28">
        <f>SUM(C283:C284)</f>
        <v>350</v>
      </c>
      <c r="D285" s="61">
        <f>SUM(D283:D284)</f>
        <v>16.850000000000001</v>
      </c>
      <c r="E285" s="61">
        <f t="shared" ref="E285:O285" si="59">SUM(E283:E284)</f>
        <v>17.649999999999999</v>
      </c>
      <c r="F285" s="61">
        <f t="shared" si="59"/>
        <v>76.31</v>
      </c>
      <c r="G285" s="61">
        <f t="shared" si="59"/>
        <v>522.41000000000008</v>
      </c>
      <c r="H285" s="61">
        <f t="shared" si="59"/>
        <v>0.19</v>
      </c>
      <c r="I285" s="61">
        <f t="shared" si="59"/>
        <v>17.41</v>
      </c>
      <c r="J285" s="61">
        <f t="shared" si="59"/>
        <v>0.13</v>
      </c>
      <c r="K285" s="61">
        <f t="shared" si="59"/>
        <v>1.63</v>
      </c>
      <c r="L285" s="61">
        <f t="shared" si="59"/>
        <v>330.15</v>
      </c>
      <c r="M285" s="61">
        <f t="shared" si="59"/>
        <v>316.81</v>
      </c>
      <c r="N285" s="61">
        <f t="shared" si="59"/>
        <v>63.769999999999996</v>
      </c>
      <c r="O285" s="61">
        <f t="shared" si="59"/>
        <v>1.4</v>
      </c>
    </row>
    <row r="286" spans="1:15" ht="17.25" thickTop="1" thickBot="1" x14ac:dyDescent="0.3">
      <c r="A286" s="106" t="s">
        <v>242</v>
      </c>
      <c r="B286" s="178"/>
      <c r="C286" s="179"/>
      <c r="D286" s="61">
        <f>D267+D275+D281</f>
        <v>77.830000000000013</v>
      </c>
      <c r="E286" s="61">
        <f t="shared" ref="E286:O286" si="60">E267+E275+E281</f>
        <v>80.725999999999999</v>
      </c>
      <c r="F286" s="61">
        <f t="shared" si="60"/>
        <v>330.26</v>
      </c>
      <c r="G286" s="61">
        <f t="shared" si="60"/>
        <v>2397.7400000000002</v>
      </c>
      <c r="H286" s="61">
        <f t="shared" si="60"/>
        <v>1.0069999999999999</v>
      </c>
      <c r="I286" s="61">
        <f t="shared" si="60"/>
        <v>110.319</v>
      </c>
      <c r="J286" s="61">
        <f t="shared" si="60"/>
        <v>811.92</v>
      </c>
      <c r="K286" s="61">
        <f t="shared" si="60"/>
        <v>9.4019999999999992</v>
      </c>
      <c r="L286" s="61">
        <f t="shared" si="60"/>
        <v>924.41000000000008</v>
      </c>
      <c r="M286" s="61">
        <f t="shared" si="60"/>
        <v>1102.6099999999999</v>
      </c>
      <c r="N286" s="61">
        <f t="shared" si="60"/>
        <v>213.8</v>
      </c>
      <c r="O286" s="61">
        <f t="shared" si="60"/>
        <v>15.457999999999998</v>
      </c>
    </row>
    <row r="287" spans="1:15" ht="17.25" thickTop="1" thickBot="1" x14ac:dyDescent="0.3">
      <c r="A287" s="106" t="s">
        <v>243</v>
      </c>
      <c r="B287" s="178"/>
      <c r="C287" s="180"/>
      <c r="D287" s="61">
        <f t="shared" ref="D287:O287" si="61">D267+D275+D285</f>
        <v>72.300000000000011</v>
      </c>
      <c r="E287" s="61">
        <f t="shared" si="61"/>
        <v>74.850999999999999</v>
      </c>
      <c r="F287" s="61">
        <f t="shared" si="61"/>
        <v>308.45</v>
      </c>
      <c r="G287" s="61">
        <f t="shared" si="61"/>
        <v>2235.46</v>
      </c>
      <c r="H287" s="61">
        <f t="shared" si="61"/>
        <v>1.0369999999999999</v>
      </c>
      <c r="I287" s="61">
        <f t="shared" si="61"/>
        <v>118.023</v>
      </c>
      <c r="J287" s="61">
        <f t="shared" si="61"/>
        <v>811.93</v>
      </c>
      <c r="K287" s="61">
        <f t="shared" si="61"/>
        <v>9.3619999999999983</v>
      </c>
      <c r="L287" s="61">
        <f t="shared" si="61"/>
        <v>941.23</v>
      </c>
      <c r="M287" s="61">
        <f t="shared" si="61"/>
        <v>983.41999999999985</v>
      </c>
      <c r="N287" s="61">
        <f t="shared" si="61"/>
        <v>204.37</v>
      </c>
      <c r="O287" s="61">
        <f t="shared" si="61"/>
        <v>11.657999999999999</v>
      </c>
    </row>
    <row r="288" spans="1:15" ht="17.25" thickTop="1" thickBot="1" x14ac:dyDescent="0.3">
      <c r="A288" s="181" t="s">
        <v>244</v>
      </c>
      <c r="B288" s="182"/>
      <c r="C288" s="67"/>
      <c r="D288" s="61">
        <f t="shared" ref="D288:O288" si="62">D267+D275+D281+D285</f>
        <v>94.68</v>
      </c>
      <c r="E288" s="61">
        <f t="shared" si="62"/>
        <v>98.376000000000005</v>
      </c>
      <c r="F288" s="61">
        <f t="shared" si="62"/>
        <v>406.57</v>
      </c>
      <c r="G288" s="61">
        <f t="shared" si="62"/>
        <v>2920.1500000000005</v>
      </c>
      <c r="H288" s="61">
        <f t="shared" si="62"/>
        <v>1.1969999999999998</v>
      </c>
      <c r="I288" s="61">
        <f t="shared" si="62"/>
        <v>127.729</v>
      </c>
      <c r="J288" s="61">
        <f t="shared" si="62"/>
        <v>812.05</v>
      </c>
      <c r="K288" s="61">
        <f t="shared" si="62"/>
        <v>11.032</v>
      </c>
      <c r="L288" s="61">
        <f t="shared" si="62"/>
        <v>1254.56</v>
      </c>
      <c r="M288" s="61">
        <f t="shared" si="62"/>
        <v>1419.4199999999998</v>
      </c>
      <c r="N288" s="61">
        <f t="shared" si="62"/>
        <v>277.57</v>
      </c>
      <c r="O288" s="61">
        <f t="shared" si="62"/>
        <v>16.857999999999997</v>
      </c>
    </row>
    <row r="289" spans="1:15" ht="16.5" thickTop="1" x14ac:dyDescent="0.25">
      <c r="A289" s="183"/>
      <c r="B289" s="183"/>
      <c r="C289" s="133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</row>
    <row r="290" spans="1:15" x14ac:dyDescent="0.25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</row>
    <row r="291" spans="1:15" x14ac:dyDescent="0.25">
      <c r="A291" s="2"/>
      <c r="B291" s="2"/>
      <c r="C291" s="2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146" t="s">
        <v>61</v>
      </c>
      <c r="O291" s="146"/>
    </row>
    <row r="292" spans="1:15" ht="16.5" thickBot="1" x14ac:dyDescent="0.3">
      <c r="A292" s="1" t="s">
        <v>245</v>
      </c>
      <c r="B292" s="2"/>
      <c r="C292" s="2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79.5" thickTop="1" x14ac:dyDescent="0.25">
      <c r="A293" s="184" t="s">
        <v>1</v>
      </c>
      <c r="B293" s="185" t="s">
        <v>2</v>
      </c>
      <c r="C293" s="186" t="s">
        <v>3</v>
      </c>
      <c r="D293" s="187" t="s">
        <v>4</v>
      </c>
      <c r="E293" s="188"/>
      <c r="F293" s="189"/>
      <c r="G293" s="190" t="s">
        <v>5</v>
      </c>
      <c r="H293" s="187" t="s">
        <v>6</v>
      </c>
      <c r="I293" s="188"/>
      <c r="J293" s="188"/>
      <c r="K293" s="189"/>
      <c r="L293" s="187" t="s">
        <v>7</v>
      </c>
      <c r="M293" s="188"/>
      <c r="N293" s="188"/>
      <c r="O293" s="191"/>
    </row>
    <row r="294" spans="1:15" ht="32.25" thickBot="1" x14ac:dyDescent="0.3">
      <c r="A294" s="192"/>
      <c r="B294" s="193"/>
      <c r="C294" s="194"/>
      <c r="D294" s="9" t="s">
        <v>8</v>
      </c>
      <c r="E294" s="9" t="s">
        <v>9</v>
      </c>
      <c r="F294" s="9" t="s">
        <v>10</v>
      </c>
      <c r="G294" s="195"/>
      <c r="H294" s="9" t="s">
        <v>11</v>
      </c>
      <c r="I294" s="9" t="s">
        <v>12</v>
      </c>
      <c r="J294" s="9" t="s">
        <v>13</v>
      </c>
      <c r="K294" s="9" t="s">
        <v>14</v>
      </c>
      <c r="L294" s="9" t="s">
        <v>15</v>
      </c>
      <c r="M294" s="9" t="s">
        <v>16</v>
      </c>
      <c r="N294" s="9" t="s">
        <v>17</v>
      </c>
      <c r="O294" s="11" t="s">
        <v>18</v>
      </c>
    </row>
    <row r="295" spans="1:15" ht="111" thickTop="1" x14ac:dyDescent="0.25">
      <c r="A295" s="21" t="s">
        <v>246</v>
      </c>
      <c r="B295" s="18" t="s">
        <v>247</v>
      </c>
      <c r="C295" s="19">
        <v>290</v>
      </c>
      <c r="D295" s="20">
        <v>13.007999999999999</v>
      </c>
      <c r="E295" s="20">
        <v>11.46</v>
      </c>
      <c r="F295" s="20">
        <v>60.32</v>
      </c>
      <c r="G295" s="20">
        <v>444.28</v>
      </c>
      <c r="H295" s="20">
        <v>0.23</v>
      </c>
      <c r="I295" s="20">
        <v>17.5</v>
      </c>
      <c r="J295" s="20">
        <v>357</v>
      </c>
      <c r="K295" s="20">
        <v>0.3</v>
      </c>
      <c r="L295" s="20">
        <v>126.98</v>
      </c>
      <c r="M295" s="20">
        <v>96.33</v>
      </c>
      <c r="N295" s="20">
        <v>65</v>
      </c>
      <c r="O295" s="20">
        <v>15</v>
      </c>
    </row>
    <row r="296" spans="1:15" ht="47.25" x14ac:dyDescent="0.25">
      <c r="A296" s="109" t="s">
        <v>248</v>
      </c>
      <c r="B296" s="18" t="s">
        <v>172</v>
      </c>
      <c r="C296" s="19">
        <v>80</v>
      </c>
      <c r="D296" s="20">
        <v>6.22</v>
      </c>
      <c r="E296" s="20">
        <v>11.08</v>
      </c>
      <c r="F296" s="20">
        <v>24</v>
      </c>
      <c r="G296" s="20">
        <v>276.69299999999998</v>
      </c>
      <c r="H296" s="20">
        <v>0.05</v>
      </c>
      <c r="I296" s="20">
        <v>0</v>
      </c>
      <c r="J296" s="20">
        <v>60</v>
      </c>
      <c r="K296" s="20">
        <v>0.3</v>
      </c>
      <c r="L296" s="20">
        <v>49.2</v>
      </c>
      <c r="M296" s="20">
        <v>13</v>
      </c>
      <c r="N296" s="20">
        <v>6.05</v>
      </c>
      <c r="O296" s="110">
        <v>1.28</v>
      </c>
    </row>
    <row r="297" spans="1:15" ht="94.5" x14ac:dyDescent="0.25">
      <c r="A297" s="21" t="s">
        <v>175</v>
      </c>
      <c r="B297" s="18" t="s">
        <v>176</v>
      </c>
      <c r="C297" s="19">
        <v>200</v>
      </c>
      <c r="D297" s="20">
        <v>3.2</v>
      </c>
      <c r="E297" s="20">
        <v>2.7</v>
      </c>
      <c r="F297" s="20">
        <v>15.9</v>
      </c>
      <c r="G297" s="20">
        <v>79</v>
      </c>
      <c r="H297" s="20">
        <v>0.04</v>
      </c>
      <c r="I297" s="20">
        <v>1.3</v>
      </c>
      <c r="J297" s="20">
        <v>0.02</v>
      </c>
      <c r="K297" s="20">
        <v>0</v>
      </c>
      <c r="L297" s="20">
        <v>126</v>
      </c>
      <c r="M297" s="20">
        <v>90</v>
      </c>
      <c r="N297" s="20">
        <v>14</v>
      </c>
      <c r="O297" s="20">
        <v>0.1</v>
      </c>
    </row>
    <row r="298" spans="1:15" ht="16.5" thickBot="1" x14ac:dyDescent="0.3">
      <c r="A298" s="26" t="s">
        <v>28</v>
      </c>
      <c r="B298" s="27"/>
      <c r="C298" s="28">
        <f>SUM(C295:C297)</f>
        <v>570</v>
      </c>
      <c r="D298" s="29">
        <f>SUM(D295:D297)</f>
        <v>22.427999999999997</v>
      </c>
      <c r="E298" s="29">
        <f t="shared" ref="E298:O298" si="63">SUM(E295:E297)</f>
        <v>25.24</v>
      </c>
      <c r="F298" s="29">
        <f t="shared" si="63"/>
        <v>100.22</v>
      </c>
      <c r="G298" s="29">
        <f t="shared" si="63"/>
        <v>799.97299999999996</v>
      </c>
      <c r="H298" s="29">
        <f t="shared" si="63"/>
        <v>0.32</v>
      </c>
      <c r="I298" s="29">
        <f t="shared" si="63"/>
        <v>18.8</v>
      </c>
      <c r="J298" s="29">
        <f t="shared" si="63"/>
        <v>417.02</v>
      </c>
      <c r="K298" s="29">
        <f t="shared" si="63"/>
        <v>0.6</v>
      </c>
      <c r="L298" s="29">
        <f t="shared" si="63"/>
        <v>302.18</v>
      </c>
      <c r="M298" s="29">
        <f t="shared" si="63"/>
        <v>199.32999999999998</v>
      </c>
      <c r="N298" s="29">
        <f t="shared" si="63"/>
        <v>85.05</v>
      </c>
      <c r="O298" s="29">
        <f t="shared" si="63"/>
        <v>16.380000000000003</v>
      </c>
    </row>
    <row r="299" spans="1:15" ht="16.5" thickTop="1" x14ac:dyDescent="0.25">
      <c r="A299" s="54" t="s">
        <v>29</v>
      </c>
      <c r="B299" s="55"/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8"/>
    </row>
    <row r="300" spans="1:15" ht="47.25" x14ac:dyDescent="0.25">
      <c r="A300" s="100" t="s">
        <v>96</v>
      </c>
      <c r="B300" s="18" t="s">
        <v>97</v>
      </c>
      <c r="C300" s="19">
        <v>100</v>
      </c>
      <c r="D300" s="20">
        <v>2</v>
      </c>
      <c r="E300" s="20">
        <v>9</v>
      </c>
      <c r="F300" s="20">
        <v>8.5399999999999991</v>
      </c>
      <c r="G300" s="20">
        <v>122</v>
      </c>
      <c r="H300" s="20">
        <v>0.02</v>
      </c>
      <c r="I300" s="20">
        <v>7</v>
      </c>
      <c r="J300" s="20">
        <v>0</v>
      </c>
      <c r="K300" s="20">
        <v>0</v>
      </c>
      <c r="L300" s="20">
        <v>41</v>
      </c>
      <c r="M300" s="20">
        <v>37</v>
      </c>
      <c r="N300" s="20">
        <v>15</v>
      </c>
      <c r="O300" s="20">
        <v>0.7</v>
      </c>
    </row>
    <row r="301" spans="1:15" ht="63" x14ac:dyDescent="0.25">
      <c r="A301" s="21" t="s">
        <v>249</v>
      </c>
      <c r="B301" s="18" t="s">
        <v>250</v>
      </c>
      <c r="C301" s="19">
        <v>300</v>
      </c>
      <c r="D301" s="20">
        <v>3.08</v>
      </c>
      <c r="E301" s="20">
        <v>4.49</v>
      </c>
      <c r="F301" s="20">
        <v>27.71</v>
      </c>
      <c r="G301" s="20">
        <v>129.6</v>
      </c>
      <c r="H301" s="20">
        <v>0.23399999999999999</v>
      </c>
      <c r="I301" s="20">
        <v>10.41</v>
      </c>
      <c r="J301" s="20">
        <v>135.69999999999999</v>
      </c>
      <c r="K301" s="20">
        <v>0.27</v>
      </c>
      <c r="L301" s="20">
        <v>22.8</v>
      </c>
      <c r="M301" s="20">
        <v>77.385999999999996</v>
      </c>
      <c r="N301" s="20">
        <v>30.6</v>
      </c>
      <c r="O301" s="20">
        <v>0.313</v>
      </c>
    </row>
    <row r="302" spans="1:15" ht="110.25" x14ac:dyDescent="0.25">
      <c r="A302" s="50" t="s">
        <v>251</v>
      </c>
      <c r="B302" s="44" t="s">
        <v>252</v>
      </c>
      <c r="C302" s="45">
        <v>120</v>
      </c>
      <c r="D302" s="46">
        <v>14.86</v>
      </c>
      <c r="E302" s="46">
        <v>10.28</v>
      </c>
      <c r="F302" s="46">
        <v>7.92</v>
      </c>
      <c r="G302" s="46">
        <v>206.83</v>
      </c>
      <c r="H302" s="46">
        <v>0.03</v>
      </c>
      <c r="I302" s="46">
        <v>4.1500000000000004</v>
      </c>
      <c r="J302" s="46">
        <v>115</v>
      </c>
      <c r="K302" s="46">
        <v>1.35</v>
      </c>
      <c r="L302" s="46">
        <v>204.38</v>
      </c>
      <c r="M302" s="46">
        <v>143</v>
      </c>
      <c r="N302" s="46">
        <v>17.100000000000001</v>
      </c>
      <c r="O302" s="51">
        <v>13</v>
      </c>
    </row>
    <row r="303" spans="1:15" ht="47.25" x14ac:dyDescent="0.25">
      <c r="A303" s="43" t="s">
        <v>184</v>
      </c>
      <c r="B303" s="44" t="s">
        <v>185</v>
      </c>
      <c r="C303" s="45">
        <v>250</v>
      </c>
      <c r="D303" s="46">
        <v>6.04</v>
      </c>
      <c r="E303" s="46">
        <v>10.65</v>
      </c>
      <c r="F303" s="46">
        <v>34.25</v>
      </c>
      <c r="G303" s="46">
        <v>236.38</v>
      </c>
      <c r="H303" s="46">
        <v>0.23</v>
      </c>
      <c r="I303" s="46">
        <v>1.125</v>
      </c>
      <c r="J303" s="46">
        <v>8.6999999999999994E-2</v>
      </c>
      <c r="K303" s="46">
        <v>0.25</v>
      </c>
      <c r="L303" s="46">
        <v>65</v>
      </c>
      <c r="M303" s="46">
        <v>142.5</v>
      </c>
      <c r="N303" s="46">
        <v>40</v>
      </c>
      <c r="O303" s="136">
        <v>4.1900000000000004</v>
      </c>
    </row>
    <row r="304" spans="1:15" ht="51" x14ac:dyDescent="0.25">
      <c r="A304" s="21" t="s">
        <v>253</v>
      </c>
      <c r="B304" s="18" t="s">
        <v>25</v>
      </c>
      <c r="C304" s="19">
        <v>70</v>
      </c>
      <c r="D304" s="20">
        <v>5.32</v>
      </c>
      <c r="E304" s="20">
        <v>0.56000000000000005</v>
      </c>
      <c r="F304" s="20">
        <v>34.44</v>
      </c>
      <c r="G304" s="20">
        <v>164.5</v>
      </c>
      <c r="H304" s="20">
        <v>7.6999999999999999E-2</v>
      </c>
      <c r="I304" s="20">
        <v>0</v>
      </c>
      <c r="J304" s="20">
        <v>0</v>
      </c>
      <c r="K304" s="20">
        <v>0.77</v>
      </c>
      <c r="L304" s="20">
        <v>14</v>
      </c>
      <c r="M304" s="20">
        <v>45.5</v>
      </c>
      <c r="N304" s="20">
        <v>9.8000000000000007</v>
      </c>
      <c r="O304" s="20">
        <v>0.77</v>
      </c>
    </row>
    <row r="305" spans="1:15" ht="51" x14ac:dyDescent="0.25">
      <c r="A305" s="43" t="s">
        <v>41</v>
      </c>
      <c r="B305" s="18" t="s">
        <v>125</v>
      </c>
      <c r="C305" s="19">
        <v>100</v>
      </c>
      <c r="D305" s="20">
        <v>0.8</v>
      </c>
      <c r="E305" s="20">
        <v>0.4</v>
      </c>
      <c r="F305" s="20">
        <v>8.1</v>
      </c>
      <c r="G305" s="20">
        <v>47</v>
      </c>
      <c r="H305" s="24">
        <v>0.02</v>
      </c>
      <c r="I305" s="24">
        <v>180</v>
      </c>
      <c r="J305" s="24">
        <v>0</v>
      </c>
      <c r="K305" s="24">
        <v>0.3</v>
      </c>
      <c r="L305" s="24">
        <v>40</v>
      </c>
      <c r="M305" s="24">
        <v>34</v>
      </c>
      <c r="N305" s="24">
        <v>25</v>
      </c>
      <c r="O305" s="25">
        <v>0.8</v>
      </c>
    </row>
    <row r="306" spans="1:15" ht="78.75" x14ac:dyDescent="0.25">
      <c r="A306" s="75" t="s">
        <v>76</v>
      </c>
      <c r="B306" s="76" t="s">
        <v>77</v>
      </c>
      <c r="C306" s="77">
        <v>200</v>
      </c>
      <c r="D306" s="78">
        <v>0.2</v>
      </c>
      <c r="E306" s="78">
        <v>0.1</v>
      </c>
      <c r="F306" s="78">
        <v>12.81</v>
      </c>
      <c r="G306" s="78">
        <v>44</v>
      </c>
      <c r="H306" s="78">
        <v>0.01</v>
      </c>
      <c r="I306" s="78">
        <v>28.4</v>
      </c>
      <c r="J306" s="78">
        <v>0</v>
      </c>
      <c r="K306" s="78">
        <v>0.1</v>
      </c>
      <c r="L306" s="78">
        <v>7.5</v>
      </c>
      <c r="M306" s="78">
        <v>6.4</v>
      </c>
      <c r="N306" s="78">
        <v>6.1</v>
      </c>
      <c r="O306" s="79">
        <v>0.28999999999999998</v>
      </c>
    </row>
    <row r="307" spans="1:15" ht="16.5" thickBot="1" x14ac:dyDescent="0.3">
      <c r="A307" s="26" t="s">
        <v>45</v>
      </c>
      <c r="B307" s="27"/>
      <c r="C307" s="28">
        <f>SUM(C300:C306)</f>
        <v>1140</v>
      </c>
      <c r="D307" s="29">
        <f>SUM(D300:D306)</f>
        <v>32.299999999999997</v>
      </c>
      <c r="E307" s="29">
        <f t="shared" ref="E307:O307" si="64">SUM(E300:E306)</f>
        <v>35.480000000000004</v>
      </c>
      <c r="F307" s="29">
        <f t="shared" si="64"/>
        <v>133.76999999999998</v>
      </c>
      <c r="G307" s="29">
        <f t="shared" si="64"/>
        <v>950.31</v>
      </c>
      <c r="H307" s="29">
        <f t="shared" si="64"/>
        <v>0.621</v>
      </c>
      <c r="I307" s="29">
        <f t="shared" si="64"/>
        <v>231.08500000000001</v>
      </c>
      <c r="J307" s="29">
        <f t="shared" si="64"/>
        <v>250.78699999999998</v>
      </c>
      <c r="K307" s="29">
        <f t="shared" si="64"/>
        <v>3.04</v>
      </c>
      <c r="L307" s="29">
        <f t="shared" si="64"/>
        <v>394.68</v>
      </c>
      <c r="M307" s="29">
        <f t="shared" si="64"/>
        <v>485.78599999999994</v>
      </c>
      <c r="N307" s="29">
        <f t="shared" si="64"/>
        <v>143.6</v>
      </c>
      <c r="O307" s="29">
        <f t="shared" si="64"/>
        <v>20.062999999999999</v>
      </c>
    </row>
    <row r="308" spans="1:15" ht="16.5" thickTop="1" x14ac:dyDescent="0.25">
      <c r="A308" s="80" t="s">
        <v>78</v>
      </c>
      <c r="B308" s="81"/>
      <c r="C308" s="82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4"/>
    </row>
    <row r="309" spans="1:15" ht="31.5" x14ac:dyDescent="0.25">
      <c r="A309" s="43" t="s">
        <v>254</v>
      </c>
      <c r="B309" s="44" t="s">
        <v>255</v>
      </c>
      <c r="C309" s="45">
        <v>200</v>
      </c>
      <c r="D309" s="46">
        <v>16.37</v>
      </c>
      <c r="E309" s="46">
        <v>20.32</v>
      </c>
      <c r="F309" s="46">
        <v>39.549999999999997</v>
      </c>
      <c r="G309" s="46">
        <v>398.97</v>
      </c>
      <c r="H309" s="46">
        <v>0.11</v>
      </c>
      <c r="I309" s="46">
        <v>0.25</v>
      </c>
      <c r="J309" s="46">
        <v>36</v>
      </c>
      <c r="K309" s="46">
        <v>0.25</v>
      </c>
      <c r="L309" s="46">
        <v>20</v>
      </c>
      <c r="M309" s="46">
        <v>25</v>
      </c>
      <c r="N309" s="46">
        <v>11</v>
      </c>
      <c r="O309" s="51">
        <v>0.77</v>
      </c>
    </row>
    <row r="310" spans="1:15" ht="63" x14ac:dyDescent="0.25">
      <c r="A310" s="17" t="s">
        <v>41</v>
      </c>
      <c r="B310" s="18" t="s">
        <v>256</v>
      </c>
      <c r="C310" s="19">
        <v>150</v>
      </c>
      <c r="D310" s="24">
        <v>0.9</v>
      </c>
      <c r="E310" s="24">
        <v>0.9</v>
      </c>
      <c r="F310" s="24">
        <v>23.1</v>
      </c>
      <c r="G310" s="24">
        <v>108</v>
      </c>
      <c r="H310" s="24">
        <v>7.4999999999999997E-2</v>
      </c>
      <c r="I310" s="24">
        <v>9</v>
      </c>
      <c r="J310" s="24">
        <v>0</v>
      </c>
      <c r="K310" s="24">
        <v>0.6</v>
      </c>
      <c r="L310" s="24">
        <v>60</v>
      </c>
      <c r="M310" s="24">
        <v>33</v>
      </c>
      <c r="N310" s="24">
        <v>23</v>
      </c>
      <c r="O310" s="25">
        <v>0.9</v>
      </c>
    </row>
    <row r="311" spans="1:15" ht="60" x14ac:dyDescent="0.25">
      <c r="A311" s="50" t="s">
        <v>39</v>
      </c>
      <c r="B311" s="18" t="s">
        <v>40</v>
      </c>
      <c r="C311" s="19">
        <v>55</v>
      </c>
      <c r="D311" s="20">
        <v>3.63</v>
      </c>
      <c r="E311" s="20">
        <v>0.66</v>
      </c>
      <c r="F311" s="20">
        <v>18.37</v>
      </c>
      <c r="G311" s="20">
        <v>95.7</v>
      </c>
      <c r="H311" s="20">
        <v>9.8999999999999991E-2</v>
      </c>
      <c r="I311" s="20">
        <v>0</v>
      </c>
      <c r="J311" s="20">
        <v>0</v>
      </c>
      <c r="K311" s="20">
        <v>0.77</v>
      </c>
      <c r="L311" s="20">
        <v>19.25</v>
      </c>
      <c r="M311" s="20">
        <v>86.9</v>
      </c>
      <c r="N311" s="20">
        <v>25.85</v>
      </c>
      <c r="O311" s="20">
        <v>2.145</v>
      </c>
    </row>
    <row r="312" spans="1:15" ht="63" x14ac:dyDescent="0.25">
      <c r="A312" s="100" t="s">
        <v>104</v>
      </c>
      <c r="B312" s="18" t="s">
        <v>105</v>
      </c>
      <c r="C312" s="19">
        <v>200</v>
      </c>
      <c r="D312" s="20">
        <v>0.5</v>
      </c>
      <c r="E312" s="20">
        <v>0</v>
      </c>
      <c r="F312" s="20">
        <v>19.27</v>
      </c>
      <c r="G312" s="20">
        <v>110</v>
      </c>
      <c r="H312" s="20">
        <v>0.01</v>
      </c>
      <c r="I312" s="20">
        <v>0.5</v>
      </c>
      <c r="J312" s="20">
        <v>0</v>
      </c>
      <c r="K312" s="20">
        <v>0</v>
      </c>
      <c r="L312" s="20">
        <v>28</v>
      </c>
      <c r="M312" s="20">
        <v>19</v>
      </c>
      <c r="N312" s="20">
        <v>7</v>
      </c>
      <c r="O312" s="20">
        <v>0.14000000000000001</v>
      </c>
    </row>
    <row r="313" spans="1:15" ht="16.5" thickBot="1" x14ac:dyDescent="0.3">
      <c r="A313" s="52" t="s">
        <v>113</v>
      </c>
      <c r="B313" s="53"/>
      <c r="C313" s="28">
        <f>SUM(C309:C312)</f>
        <v>605</v>
      </c>
      <c r="D313" s="29">
        <f>SUM(D309:D312)</f>
        <v>21.4</v>
      </c>
      <c r="E313" s="29">
        <f t="shared" ref="E313:O313" si="65">SUM(E309:E312)</f>
        <v>21.88</v>
      </c>
      <c r="F313" s="29">
        <f t="shared" si="65"/>
        <v>100.28999999999999</v>
      </c>
      <c r="G313" s="29">
        <f t="shared" si="65"/>
        <v>712.67000000000007</v>
      </c>
      <c r="H313" s="29">
        <f t="shared" si="65"/>
        <v>0.29399999999999998</v>
      </c>
      <c r="I313" s="29">
        <f t="shared" si="65"/>
        <v>9.75</v>
      </c>
      <c r="J313" s="29">
        <f t="shared" si="65"/>
        <v>36</v>
      </c>
      <c r="K313" s="29">
        <f t="shared" si="65"/>
        <v>1.62</v>
      </c>
      <c r="L313" s="29">
        <f t="shared" si="65"/>
        <v>127.25</v>
      </c>
      <c r="M313" s="29">
        <f t="shared" si="65"/>
        <v>163.9</v>
      </c>
      <c r="N313" s="29">
        <f t="shared" si="65"/>
        <v>66.849999999999994</v>
      </c>
      <c r="O313" s="29">
        <f t="shared" si="65"/>
        <v>3.9550000000000001</v>
      </c>
    </row>
    <row r="314" spans="1:15" ht="16.5" thickTop="1" x14ac:dyDescent="0.25">
      <c r="A314" s="196" t="s">
        <v>52</v>
      </c>
      <c r="B314" s="197"/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3"/>
    </row>
    <row r="315" spans="1:15" ht="51" x14ac:dyDescent="0.25">
      <c r="A315" s="22" t="s">
        <v>53</v>
      </c>
      <c r="B315" s="104" t="s">
        <v>164</v>
      </c>
      <c r="C315" s="19">
        <v>250</v>
      </c>
      <c r="D315" s="24">
        <v>7.25</v>
      </c>
      <c r="E315" s="24">
        <v>6.25</v>
      </c>
      <c r="F315" s="24">
        <v>10</v>
      </c>
      <c r="G315" s="24">
        <v>125</v>
      </c>
      <c r="H315" s="24">
        <v>0.1</v>
      </c>
      <c r="I315" s="24">
        <v>14.25</v>
      </c>
      <c r="J315" s="24">
        <v>0.05</v>
      </c>
      <c r="K315" s="24">
        <v>0</v>
      </c>
      <c r="L315" s="24">
        <v>300</v>
      </c>
      <c r="M315" s="24">
        <v>225</v>
      </c>
      <c r="N315" s="24">
        <v>35</v>
      </c>
      <c r="O315" s="105">
        <v>0.25</v>
      </c>
    </row>
    <row r="316" spans="1:15" ht="60" x14ac:dyDescent="0.25">
      <c r="A316" s="109" t="s">
        <v>257</v>
      </c>
      <c r="B316" s="198" t="s">
        <v>258</v>
      </c>
      <c r="C316" s="124">
        <v>100</v>
      </c>
      <c r="D316" s="46">
        <v>4.6100000000000003</v>
      </c>
      <c r="E316" s="46">
        <v>22.8</v>
      </c>
      <c r="F316" s="46">
        <v>61.54</v>
      </c>
      <c r="G316" s="46">
        <v>469</v>
      </c>
      <c r="H316" s="46">
        <v>0</v>
      </c>
      <c r="I316" s="46">
        <v>0.1</v>
      </c>
      <c r="J316" s="46">
        <v>0</v>
      </c>
      <c r="K316" s="46">
        <v>0</v>
      </c>
      <c r="L316" s="46">
        <v>24.2</v>
      </c>
      <c r="M316" s="46">
        <v>0</v>
      </c>
      <c r="N316" s="46">
        <v>5.3</v>
      </c>
      <c r="O316" s="46">
        <v>0.46</v>
      </c>
    </row>
    <row r="317" spans="1:15" ht="16.5" thickBot="1" x14ac:dyDescent="0.3">
      <c r="A317" s="52" t="s">
        <v>57</v>
      </c>
      <c r="B317" s="53"/>
      <c r="C317" s="30">
        <f>SUM(C315:C316)</f>
        <v>350</v>
      </c>
      <c r="D317" s="29">
        <f>SUM(D315:D316)</f>
        <v>11.86</v>
      </c>
      <c r="E317" s="29">
        <f t="shared" ref="E317:O317" si="66">SUM(E315:E316)</f>
        <v>29.05</v>
      </c>
      <c r="F317" s="29">
        <f t="shared" si="66"/>
        <v>71.539999999999992</v>
      </c>
      <c r="G317" s="29">
        <f t="shared" si="66"/>
        <v>594</v>
      </c>
      <c r="H317" s="29">
        <f t="shared" si="66"/>
        <v>0.1</v>
      </c>
      <c r="I317" s="29">
        <f t="shared" si="66"/>
        <v>14.35</v>
      </c>
      <c r="J317" s="29">
        <f t="shared" si="66"/>
        <v>0.05</v>
      </c>
      <c r="K317" s="29">
        <f t="shared" si="66"/>
        <v>0</v>
      </c>
      <c r="L317" s="29">
        <f t="shared" si="66"/>
        <v>324.2</v>
      </c>
      <c r="M317" s="29">
        <f t="shared" si="66"/>
        <v>225</v>
      </c>
      <c r="N317" s="29">
        <f t="shared" si="66"/>
        <v>40.299999999999997</v>
      </c>
      <c r="O317" s="29">
        <f t="shared" si="66"/>
        <v>0.71</v>
      </c>
    </row>
    <row r="318" spans="1:15" ht="17.25" thickTop="1" thickBot="1" x14ac:dyDescent="0.3">
      <c r="A318" s="106" t="s">
        <v>259</v>
      </c>
      <c r="B318" s="107"/>
      <c r="C318" s="108"/>
      <c r="D318" s="61">
        <f t="shared" ref="D318:O318" si="67">D298+D307+D313</f>
        <v>76.127999999999986</v>
      </c>
      <c r="E318" s="61">
        <f t="shared" si="67"/>
        <v>82.6</v>
      </c>
      <c r="F318" s="61">
        <f t="shared" si="67"/>
        <v>334.28</v>
      </c>
      <c r="G318" s="61">
        <f t="shared" si="67"/>
        <v>2462.953</v>
      </c>
      <c r="H318" s="61">
        <f t="shared" si="67"/>
        <v>1.2350000000000001</v>
      </c>
      <c r="I318" s="61">
        <f t="shared" si="67"/>
        <v>259.63499999999999</v>
      </c>
      <c r="J318" s="61">
        <f t="shared" si="67"/>
        <v>703.80700000000002</v>
      </c>
      <c r="K318" s="61">
        <f t="shared" si="67"/>
        <v>5.26</v>
      </c>
      <c r="L318" s="61">
        <f t="shared" si="67"/>
        <v>824.11</v>
      </c>
      <c r="M318" s="61">
        <f t="shared" si="67"/>
        <v>849.01599999999996</v>
      </c>
      <c r="N318" s="61">
        <f t="shared" si="67"/>
        <v>295.5</v>
      </c>
      <c r="O318" s="61">
        <f t="shared" si="67"/>
        <v>40.397999999999996</v>
      </c>
    </row>
    <row r="319" spans="1:15" ht="17.25" thickTop="1" thickBot="1" x14ac:dyDescent="0.3">
      <c r="A319" s="106" t="s">
        <v>260</v>
      </c>
      <c r="B319" s="107"/>
      <c r="C319" s="108"/>
      <c r="D319" s="61">
        <f t="shared" ref="D319:O319" si="68">D298+D307+D317</f>
        <v>66.587999999999994</v>
      </c>
      <c r="E319" s="61">
        <f t="shared" si="68"/>
        <v>89.77</v>
      </c>
      <c r="F319" s="61">
        <f t="shared" si="68"/>
        <v>305.52999999999997</v>
      </c>
      <c r="G319" s="61">
        <f t="shared" si="68"/>
        <v>2344.2829999999999</v>
      </c>
      <c r="H319" s="61">
        <f t="shared" si="68"/>
        <v>1.0410000000000001</v>
      </c>
      <c r="I319" s="61">
        <f t="shared" si="68"/>
        <v>264.23500000000001</v>
      </c>
      <c r="J319" s="61">
        <f t="shared" si="68"/>
        <v>667.85699999999997</v>
      </c>
      <c r="K319" s="61">
        <f t="shared" si="68"/>
        <v>3.64</v>
      </c>
      <c r="L319" s="61">
        <f t="shared" si="68"/>
        <v>1021.06</v>
      </c>
      <c r="M319" s="61">
        <f t="shared" si="68"/>
        <v>910.11599999999999</v>
      </c>
      <c r="N319" s="61">
        <f t="shared" si="68"/>
        <v>268.95</v>
      </c>
      <c r="O319" s="61">
        <f t="shared" si="68"/>
        <v>37.152999999999999</v>
      </c>
    </row>
    <row r="320" spans="1:15" ht="16.5" thickTop="1" x14ac:dyDescent="0.25">
      <c r="A320" s="139" t="s">
        <v>261</v>
      </c>
      <c r="B320" s="140"/>
      <c r="C320" s="56"/>
      <c r="D320" s="141">
        <f t="shared" ref="D320:O320" si="69">D298+D307+D313+D317</f>
        <v>87.987999999999985</v>
      </c>
      <c r="E320" s="141">
        <f t="shared" si="69"/>
        <v>111.64999999999999</v>
      </c>
      <c r="F320" s="141">
        <f t="shared" si="69"/>
        <v>405.81999999999994</v>
      </c>
      <c r="G320" s="141">
        <f t="shared" si="69"/>
        <v>3056.953</v>
      </c>
      <c r="H320" s="141">
        <f t="shared" si="69"/>
        <v>1.3350000000000002</v>
      </c>
      <c r="I320" s="141">
        <f t="shared" si="69"/>
        <v>273.98500000000001</v>
      </c>
      <c r="J320" s="141">
        <f t="shared" si="69"/>
        <v>703.85699999999997</v>
      </c>
      <c r="K320" s="141">
        <f t="shared" si="69"/>
        <v>5.26</v>
      </c>
      <c r="L320" s="141">
        <f t="shared" si="69"/>
        <v>1148.31</v>
      </c>
      <c r="M320" s="141">
        <f t="shared" si="69"/>
        <v>1074.0160000000001</v>
      </c>
      <c r="N320" s="141">
        <f t="shared" si="69"/>
        <v>335.8</v>
      </c>
      <c r="O320" s="141">
        <f t="shared" si="69"/>
        <v>41.107999999999997</v>
      </c>
    </row>
    <row r="321" spans="1:15" x14ac:dyDescent="0.25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70" t="s">
        <v>61</v>
      </c>
      <c r="O321" s="70"/>
    </row>
    <row r="322" spans="1:15" ht="16.5" thickBot="1" x14ac:dyDescent="0.3">
      <c r="A322" s="1" t="s">
        <v>262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6.5" thickTop="1" x14ac:dyDescent="0.25">
      <c r="A323" s="3" t="s">
        <v>1</v>
      </c>
      <c r="B323" s="4" t="s">
        <v>2</v>
      </c>
      <c r="C323" s="4" t="s">
        <v>3</v>
      </c>
      <c r="D323" s="5" t="s">
        <v>4</v>
      </c>
      <c r="E323" s="5"/>
      <c r="F323" s="5"/>
      <c r="G323" s="5" t="s">
        <v>5</v>
      </c>
      <c r="H323" s="5" t="s">
        <v>6</v>
      </c>
      <c r="I323" s="5"/>
      <c r="J323" s="5"/>
      <c r="K323" s="5"/>
      <c r="L323" s="5" t="s">
        <v>7</v>
      </c>
      <c r="M323" s="5"/>
      <c r="N323" s="5"/>
      <c r="O323" s="6"/>
    </row>
    <row r="324" spans="1:15" ht="32.25" thickBot="1" x14ac:dyDescent="0.3">
      <c r="A324" s="7"/>
      <c r="B324" s="8"/>
      <c r="C324" s="8"/>
      <c r="D324" s="9" t="s">
        <v>8</v>
      </c>
      <c r="E324" s="9" t="s">
        <v>9</v>
      </c>
      <c r="F324" s="9" t="s">
        <v>10</v>
      </c>
      <c r="G324" s="10"/>
      <c r="H324" s="9" t="s">
        <v>11</v>
      </c>
      <c r="I324" s="9" t="s">
        <v>12</v>
      </c>
      <c r="J324" s="9" t="s">
        <v>13</v>
      </c>
      <c r="K324" s="9" t="s">
        <v>14</v>
      </c>
      <c r="L324" s="9" t="s">
        <v>15</v>
      </c>
      <c r="M324" s="9" t="s">
        <v>16</v>
      </c>
      <c r="N324" s="9" t="s">
        <v>17</v>
      </c>
      <c r="O324" s="11" t="s">
        <v>18</v>
      </c>
    </row>
    <row r="325" spans="1:15" ht="16.5" thickTop="1" x14ac:dyDescent="0.25">
      <c r="A325" s="12" t="s">
        <v>19</v>
      </c>
      <c r="B325" s="13"/>
      <c r="C325" s="14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6"/>
    </row>
    <row r="326" spans="1:15" ht="47.25" x14ac:dyDescent="0.25">
      <c r="A326" s="17" t="s">
        <v>20</v>
      </c>
      <c r="B326" s="18" t="s">
        <v>21</v>
      </c>
      <c r="C326" s="19">
        <v>220</v>
      </c>
      <c r="D326" s="20">
        <v>16.989999999999998</v>
      </c>
      <c r="E326" s="20">
        <v>22.16</v>
      </c>
      <c r="F326" s="20">
        <v>52</v>
      </c>
      <c r="G326" s="20">
        <v>486</v>
      </c>
      <c r="H326" s="20">
        <v>0.19</v>
      </c>
      <c r="I326" s="20">
        <v>0</v>
      </c>
      <c r="J326" s="20">
        <v>118.8</v>
      </c>
      <c r="K326" s="20">
        <v>0.92</v>
      </c>
      <c r="L326" s="20">
        <v>186.23</v>
      </c>
      <c r="M326" s="20">
        <v>169.73</v>
      </c>
      <c r="N326" s="20">
        <v>14.19</v>
      </c>
      <c r="O326" s="20">
        <v>0.56000000000000005</v>
      </c>
    </row>
    <row r="327" spans="1:15" ht="47.25" x14ac:dyDescent="0.25">
      <c r="A327" s="21" t="s">
        <v>22</v>
      </c>
      <c r="B327" s="18" t="s">
        <v>23</v>
      </c>
      <c r="C327" s="19">
        <v>100</v>
      </c>
      <c r="D327" s="20">
        <v>3.1</v>
      </c>
      <c r="E327" s="20">
        <v>0.2</v>
      </c>
      <c r="F327" s="20">
        <v>6.7</v>
      </c>
      <c r="G327" s="20">
        <v>40</v>
      </c>
      <c r="H327" s="20">
        <v>0.12</v>
      </c>
      <c r="I327" s="20">
        <v>10</v>
      </c>
      <c r="J327" s="20">
        <v>0.3</v>
      </c>
      <c r="K327" s="20">
        <v>0</v>
      </c>
      <c r="L327" s="20">
        <v>20</v>
      </c>
      <c r="M327" s="20">
        <v>62</v>
      </c>
      <c r="N327" s="20">
        <v>21</v>
      </c>
      <c r="O327" s="20">
        <v>0.7</v>
      </c>
    </row>
    <row r="328" spans="1:15" ht="51" x14ac:dyDescent="0.25">
      <c r="A328" s="21" t="s">
        <v>24</v>
      </c>
      <c r="B328" s="18" t="s">
        <v>25</v>
      </c>
      <c r="C328" s="19">
        <v>60</v>
      </c>
      <c r="D328" s="20">
        <v>4.5599999999999996</v>
      </c>
      <c r="E328" s="20">
        <v>0.48</v>
      </c>
      <c r="F328" s="20">
        <v>29.52</v>
      </c>
      <c r="G328" s="20">
        <v>141</v>
      </c>
      <c r="H328" s="20">
        <v>6.6000000000000003E-2</v>
      </c>
      <c r="I328" s="20">
        <v>0</v>
      </c>
      <c r="J328" s="20">
        <v>0</v>
      </c>
      <c r="K328" s="20">
        <v>0.66</v>
      </c>
      <c r="L328" s="20">
        <v>12</v>
      </c>
      <c r="M328" s="20">
        <v>39</v>
      </c>
      <c r="N328" s="20">
        <v>8.4</v>
      </c>
      <c r="O328" s="20">
        <v>0.66</v>
      </c>
    </row>
    <row r="329" spans="1:15" ht="51" x14ac:dyDescent="0.25">
      <c r="A329" s="22" t="s">
        <v>26</v>
      </c>
      <c r="B329" s="23" t="s">
        <v>27</v>
      </c>
      <c r="C329" s="19">
        <v>200</v>
      </c>
      <c r="D329" s="24">
        <v>0.1</v>
      </c>
      <c r="E329" s="24">
        <v>0</v>
      </c>
      <c r="F329" s="24">
        <v>15</v>
      </c>
      <c r="G329" s="24">
        <v>60</v>
      </c>
      <c r="H329" s="24">
        <v>0</v>
      </c>
      <c r="I329" s="24">
        <v>0</v>
      </c>
      <c r="J329" s="24">
        <v>0</v>
      </c>
      <c r="K329" s="24">
        <v>0</v>
      </c>
      <c r="L329" s="24">
        <v>11</v>
      </c>
      <c r="M329" s="24">
        <v>3</v>
      </c>
      <c r="N329" s="24">
        <v>1</v>
      </c>
      <c r="O329" s="25">
        <v>0.3</v>
      </c>
    </row>
    <row r="330" spans="1:15" ht="16.5" thickBot="1" x14ac:dyDescent="0.3">
      <c r="A330" s="26" t="s">
        <v>28</v>
      </c>
      <c r="B330" s="27"/>
      <c r="C330" s="28">
        <f>SUM(C326:C329)</f>
        <v>580</v>
      </c>
      <c r="D330" s="28">
        <f t="shared" ref="D330:O330" si="70">SUM(D326:D329)</f>
        <v>24.75</v>
      </c>
      <c r="E330" s="28">
        <f t="shared" si="70"/>
        <v>22.84</v>
      </c>
      <c r="F330" s="28">
        <f t="shared" si="70"/>
        <v>103.22</v>
      </c>
      <c r="G330" s="29">
        <f>SUM(G326:G329)</f>
        <v>727</v>
      </c>
      <c r="H330" s="30">
        <f t="shared" si="70"/>
        <v>0.376</v>
      </c>
      <c r="I330" s="30">
        <f t="shared" si="70"/>
        <v>10</v>
      </c>
      <c r="J330" s="30">
        <f t="shared" si="70"/>
        <v>119.1</v>
      </c>
      <c r="K330" s="30">
        <f t="shared" si="70"/>
        <v>1.58</v>
      </c>
      <c r="L330" s="30">
        <f t="shared" si="70"/>
        <v>229.23</v>
      </c>
      <c r="M330" s="30">
        <f t="shared" si="70"/>
        <v>273.73</v>
      </c>
      <c r="N330" s="30">
        <f t="shared" si="70"/>
        <v>44.589999999999996</v>
      </c>
      <c r="O330" s="30">
        <f t="shared" si="70"/>
        <v>2.2199999999999998</v>
      </c>
    </row>
    <row r="331" spans="1:15" ht="16.5" thickTop="1" x14ac:dyDescent="0.25">
      <c r="A331" s="12" t="s">
        <v>29</v>
      </c>
      <c r="B331" s="13"/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3"/>
    </row>
    <row r="332" spans="1:15" ht="31.5" x14ac:dyDescent="0.25">
      <c r="A332" s="34" t="s">
        <v>30</v>
      </c>
      <c r="B332" s="35" t="s">
        <v>31</v>
      </c>
      <c r="C332" s="36">
        <v>100</v>
      </c>
      <c r="D332" s="37">
        <v>0.8</v>
      </c>
      <c r="E332" s="37">
        <v>0.1</v>
      </c>
      <c r="F332" s="37">
        <v>1.6</v>
      </c>
      <c r="G332" s="37">
        <v>13</v>
      </c>
      <c r="H332" s="37">
        <v>3.3000000000000002E-2</v>
      </c>
      <c r="I332" s="37">
        <v>5</v>
      </c>
      <c r="J332" s="37">
        <v>0</v>
      </c>
      <c r="K332" s="37">
        <v>0</v>
      </c>
      <c r="L332" s="37">
        <v>23</v>
      </c>
      <c r="M332" s="37">
        <v>24</v>
      </c>
      <c r="N332" s="37">
        <v>14</v>
      </c>
      <c r="O332" s="37">
        <v>0.6</v>
      </c>
    </row>
    <row r="333" spans="1:15" ht="78.75" x14ac:dyDescent="0.25">
      <c r="A333" s="38" t="s">
        <v>32</v>
      </c>
      <c r="B333" s="39" t="s">
        <v>33</v>
      </c>
      <c r="C333" s="40" t="s">
        <v>34</v>
      </c>
      <c r="D333" s="41">
        <v>11.64</v>
      </c>
      <c r="E333" s="41">
        <v>14</v>
      </c>
      <c r="F333" s="41">
        <v>21.82</v>
      </c>
      <c r="G333" s="41">
        <v>289.64999999999998</v>
      </c>
      <c r="H333" s="41">
        <v>0.17</v>
      </c>
      <c r="I333" s="41">
        <v>10.06</v>
      </c>
      <c r="J333" s="41">
        <v>119.32</v>
      </c>
      <c r="K333" s="41">
        <v>1.1100000000000001</v>
      </c>
      <c r="L333" s="41">
        <v>180.29</v>
      </c>
      <c r="M333" s="41">
        <v>128.27000000000001</v>
      </c>
      <c r="N333" s="41">
        <v>7.6</v>
      </c>
      <c r="O333" s="42">
        <v>0.24</v>
      </c>
    </row>
    <row r="334" spans="1:15" ht="126" x14ac:dyDescent="0.25">
      <c r="A334" s="43" t="s">
        <v>35</v>
      </c>
      <c r="B334" s="44" t="s">
        <v>36</v>
      </c>
      <c r="C334" s="45">
        <v>120</v>
      </c>
      <c r="D334" s="46">
        <v>7.55</v>
      </c>
      <c r="E334" s="46">
        <v>12.67</v>
      </c>
      <c r="F334" s="46">
        <v>13.84</v>
      </c>
      <c r="G334" s="46">
        <v>200</v>
      </c>
      <c r="H334" s="46">
        <v>0.09</v>
      </c>
      <c r="I334" s="46">
        <v>3.5000000000000003E-2</v>
      </c>
      <c r="J334" s="46">
        <v>3.5900000000000001E-2</v>
      </c>
      <c r="K334" s="46">
        <v>0.32200000000000001</v>
      </c>
      <c r="L334" s="46">
        <v>207.66</v>
      </c>
      <c r="M334" s="46">
        <v>154.22</v>
      </c>
      <c r="N334" s="46">
        <v>12.67</v>
      </c>
      <c r="O334" s="46">
        <v>0.45</v>
      </c>
    </row>
    <row r="335" spans="1:15" ht="51" x14ac:dyDescent="0.25">
      <c r="A335" s="43" t="s">
        <v>37</v>
      </c>
      <c r="B335" s="44" t="s">
        <v>38</v>
      </c>
      <c r="C335" s="45">
        <v>180</v>
      </c>
      <c r="D335" s="46">
        <v>4.43</v>
      </c>
      <c r="E335" s="46">
        <v>7.29</v>
      </c>
      <c r="F335" s="46">
        <v>40.57</v>
      </c>
      <c r="G335" s="46">
        <v>245.52</v>
      </c>
      <c r="H335" s="46">
        <v>3.5999999999999997E-2</v>
      </c>
      <c r="I335" s="46">
        <v>0</v>
      </c>
      <c r="J335" s="46">
        <v>4.4999999999999998E-2</v>
      </c>
      <c r="K335" s="46">
        <v>0.34200000000000003</v>
      </c>
      <c r="L335" s="46">
        <v>6.12</v>
      </c>
      <c r="M335" s="46">
        <v>94.4</v>
      </c>
      <c r="N335" s="46">
        <v>27.36</v>
      </c>
      <c r="O335" s="46">
        <v>0.63</v>
      </c>
    </row>
    <row r="336" spans="1:15" ht="51" x14ac:dyDescent="0.25">
      <c r="A336" s="21" t="s">
        <v>39</v>
      </c>
      <c r="B336" s="18" t="s">
        <v>40</v>
      </c>
      <c r="C336" s="19">
        <v>90</v>
      </c>
      <c r="D336" s="20">
        <v>5.94</v>
      </c>
      <c r="E336" s="20">
        <v>1.08</v>
      </c>
      <c r="F336" s="20">
        <v>30.06</v>
      </c>
      <c r="G336" s="20">
        <v>156.6</v>
      </c>
      <c r="H336" s="24">
        <v>0.16</v>
      </c>
      <c r="I336" s="24">
        <v>0</v>
      </c>
      <c r="J336" s="24">
        <v>0</v>
      </c>
      <c r="K336" s="24">
        <v>1.26</v>
      </c>
      <c r="L336" s="24">
        <v>31.5</v>
      </c>
      <c r="M336" s="24">
        <v>142.5</v>
      </c>
      <c r="N336" s="24">
        <v>42.3</v>
      </c>
      <c r="O336" s="47">
        <v>3.51</v>
      </c>
    </row>
    <row r="337" spans="1:15" ht="63" x14ac:dyDescent="0.25">
      <c r="A337" s="21" t="s">
        <v>41</v>
      </c>
      <c r="B337" s="18" t="s">
        <v>42</v>
      </c>
      <c r="C337" s="19">
        <v>100</v>
      </c>
      <c r="D337" s="24">
        <v>0.8</v>
      </c>
      <c r="E337" s="24">
        <v>0.2</v>
      </c>
      <c r="F337" s="24">
        <v>7.5</v>
      </c>
      <c r="G337" s="24">
        <v>38</v>
      </c>
      <c r="H337" s="24">
        <v>0.06</v>
      </c>
      <c r="I337" s="24">
        <v>38</v>
      </c>
      <c r="J337" s="24">
        <v>0</v>
      </c>
      <c r="K337" s="24">
        <v>0.2</v>
      </c>
      <c r="L337" s="24">
        <v>35</v>
      </c>
      <c r="M337" s="24">
        <v>17</v>
      </c>
      <c r="N337" s="24">
        <v>11</v>
      </c>
      <c r="O337" s="25">
        <v>0.1</v>
      </c>
    </row>
    <row r="338" spans="1:15" ht="126" x14ac:dyDescent="0.25">
      <c r="A338" s="17" t="s">
        <v>43</v>
      </c>
      <c r="B338" s="48" t="s">
        <v>44</v>
      </c>
      <c r="C338" s="19">
        <v>200</v>
      </c>
      <c r="D338" s="20">
        <v>0.3</v>
      </c>
      <c r="E338" s="20">
        <v>0</v>
      </c>
      <c r="F338" s="20">
        <v>20.100000000000001</v>
      </c>
      <c r="G338" s="20">
        <v>81</v>
      </c>
      <c r="H338" s="20">
        <v>0</v>
      </c>
      <c r="I338" s="20">
        <v>0.8</v>
      </c>
      <c r="J338" s="20">
        <v>0</v>
      </c>
      <c r="K338" s="20">
        <v>0</v>
      </c>
      <c r="L338" s="20">
        <v>10</v>
      </c>
      <c r="M338" s="20">
        <v>6</v>
      </c>
      <c r="N338" s="20">
        <v>3</v>
      </c>
      <c r="O338" s="49">
        <v>0.6</v>
      </c>
    </row>
    <row r="339" spans="1:15" ht="16.5" thickBot="1" x14ac:dyDescent="0.3">
      <c r="A339" s="26" t="s">
        <v>45</v>
      </c>
      <c r="B339" s="27"/>
      <c r="C339" s="28">
        <f>C332+250+C334+C335+C336+C337+C338</f>
        <v>1040</v>
      </c>
      <c r="D339" s="29">
        <f>SUM(D332:D338)</f>
        <v>31.460000000000004</v>
      </c>
      <c r="E339" s="29">
        <f t="shared" ref="E339:O339" si="71">SUM(E332:E338)</f>
        <v>35.340000000000003</v>
      </c>
      <c r="F339" s="29">
        <f t="shared" si="71"/>
        <v>135.49</v>
      </c>
      <c r="G339" s="29">
        <f t="shared" si="71"/>
        <v>1023.77</v>
      </c>
      <c r="H339" s="29">
        <f t="shared" si="71"/>
        <v>0.54899999999999993</v>
      </c>
      <c r="I339" s="29">
        <f t="shared" si="71"/>
        <v>53.894999999999996</v>
      </c>
      <c r="J339" s="29">
        <f t="shared" si="71"/>
        <v>119.40089999999999</v>
      </c>
      <c r="K339" s="29">
        <f t="shared" si="71"/>
        <v>3.2340000000000004</v>
      </c>
      <c r="L339" s="29">
        <f t="shared" si="71"/>
        <v>493.57</v>
      </c>
      <c r="M339" s="29">
        <f t="shared" si="71"/>
        <v>566.39</v>
      </c>
      <c r="N339" s="29">
        <f t="shared" si="71"/>
        <v>117.93</v>
      </c>
      <c r="O339" s="29">
        <f t="shared" si="71"/>
        <v>6.129999999999999</v>
      </c>
    </row>
    <row r="340" spans="1:15" ht="95.25" thickTop="1" x14ac:dyDescent="0.25">
      <c r="A340" s="50" t="s">
        <v>46</v>
      </c>
      <c r="B340" s="44" t="s">
        <v>47</v>
      </c>
      <c r="C340" s="45">
        <v>110</v>
      </c>
      <c r="D340" s="46">
        <v>11.07</v>
      </c>
      <c r="E340" s="46">
        <v>10.67</v>
      </c>
      <c r="F340" s="46">
        <v>12.01</v>
      </c>
      <c r="G340" s="46">
        <v>178.77</v>
      </c>
      <c r="H340" s="46">
        <v>4.3499999999999997E-2</v>
      </c>
      <c r="I340" s="46">
        <v>2.177</v>
      </c>
      <c r="J340" s="46">
        <v>0.06</v>
      </c>
      <c r="K340" s="46">
        <v>1.248</v>
      </c>
      <c r="L340" s="46">
        <v>54.41</v>
      </c>
      <c r="M340" s="46">
        <v>102.36799999999999</v>
      </c>
      <c r="N340" s="46">
        <v>18.608000000000001</v>
      </c>
      <c r="O340" s="51">
        <v>1.2870000000000001</v>
      </c>
    </row>
    <row r="341" spans="1:15" ht="78.75" x14ac:dyDescent="0.25">
      <c r="A341" s="38" t="s">
        <v>48</v>
      </c>
      <c r="B341" s="39" t="s">
        <v>49</v>
      </c>
      <c r="C341" s="40">
        <v>210</v>
      </c>
      <c r="D341" s="41">
        <v>4.92</v>
      </c>
      <c r="E341" s="41">
        <v>11.79</v>
      </c>
      <c r="F341" s="41">
        <v>38.380000000000003</v>
      </c>
      <c r="G341" s="41">
        <v>279.72000000000003</v>
      </c>
      <c r="H341" s="41">
        <v>0.19</v>
      </c>
      <c r="I341" s="41">
        <v>1.54</v>
      </c>
      <c r="J341" s="41">
        <v>77</v>
      </c>
      <c r="K341" s="41">
        <v>0.21</v>
      </c>
      <c r="L341" s="41">
        <v>49.87</v>
      </c>
      <c r="M341" s="41">
        <v>24.22</v>
      </c>
      <c r="N341" s="41">
        <v>40.61</v>
      </c>
      <c r="O341" s="42">
        <v>5.44</v>
      </c>
    </row>
    <row r="342" spans="1:15" ht="51" x14ac:dyDescent="0.25">
      <c r="A342" s="21" t="s">
        <v>39</v>
      </c>
      <c r="B342" s="18" t="s">
        <v>40</v>
      </c>
      <c r="C342" s="19">
        <v>90</v>
      </c>
      <c r="D342" s="20">
        <v>5.94</v>
      </c>
      <c r="E342" s="20">
        <v>1.08</v>
      </c>
      <c r="F342" s="20">
        <v>30.06</v>
      </c>
      <c r="G342" s="20">
        <v>156.6</v>
      </c>
      <c r="H342" s="24">
        <v>0.16</v>
      </c>
      <c r="I342" s="24">
        <v>0</v>
      </c>
      <c r="J342" s="24">
        <v>0</v>
      </c>
      <c r="K342" s="24">
        <v>1.26</v>
      </c>
      <c r="L342" s="24">
        <v>31.5</v>
      </c>
      <c r="M342" s="24">
        <v>142.5</v>
      </c>
      <c r="N342" s="24">
        <v>42.3</v>
      </c>
      <c r="O342" s="47">
        <v>3.51</v>
      </c>
    </row>
    <row r="343" spans="1:15" ht="141.75" x14ac:dyDescent="0.25">
      <c r="A343" s="21" t="s">
        <v>43</v>
      </c>
      <c r="B343" s="48" t="s">
        <v>50</v>
      </c>
      <c r="C343" s="19">
        <v>200</v>
      </c>
      <c r="D343" s="20">
        <v>0.3</v>
      </c>
      <c r="E343" s="20">
        <v>0</v>
      </c>
      <c r="F343" s="20">
        <v>20.100000000000001</v>
      </c>
      <c r="G343" s="20">
        <v>81</v>
      </c>
      <c r="H343" s="20">
        <v>0</v>
      </c>
      <c r="I343" s="20">
        <v>0.8</v>
      </c>
      <c r="J343" s="20">
        <v>0</v>
      </c>
      <c r="K343" s="20">
        <v>0</v>
      </c>
      <c r="L343" s="20">
        <v>10</v>
      </c>
      <c r="M343" s="20">
        <v>6</v>
      </c>
      <c r="N343" s="20">
        <v>3</v>
      </c>
      <c r="O343" s="49">
        <v>0.6</v>
      </c>
    </row>
    <row r="344" spans="1:15" ht="16.5" thickBot="1" x14ac:dyDescent="0.3">
      <c r="A344" s="52" t="s">
        <v>51</v>
      </c>
      <c r="B344" s="53"/>
      <c r="C344" s="28">
        <f>SUM(C340:C343)</f>
        <v>610</v>
      </c>
      <c r="D344" s="29">
        <f>SUM(D340:D343)</f>
        <v>22.23</v>
      </c>
      <c r="E344" s="29">
        <f t="shared" ref="E344:O344" si="72">SUM(E340:E343)</f>
        <v>23.54</v>
      </c>
      <c r="F344" s="29">
        <f t="shared" si="72"/>
        <v>100.55000000000001</v>
      </c>
      <c r="G344" s="29">
        <f t="shared" si="72"/>
        <v>696.09</v>
      </c>
      <c r="H344" s="29">
        <f t="shared" si="72"/>
        <v>0.39349999999999996</v>
      </c>
      <c r="I344" s="29">
        <f t="shared" si="72"/>
        <v>4.5170000000000003</v>
      </c>
      <c r="J344" s="29">
        <f t="shared" si="72"/>
        <v>77.06</v>
      </c>
      <c r="K344" s="29">
        <f t="shared" si="72"/>
        <v>2.718</v>
      </c>
      <c r="L344" s="29">
        <f t="shared" si="72"/>
        <v>145.78</v>
      </c>
      <c r="M344" s="29">
        <f t="shared" si="72"/>
        <v>275.08799999999997</v>
      </c>
      <c r="N344" s="29">
        <f t="shared" si="72"/>
        <v>104.518</v>
      </c>
      <c r="O344" s="29">
        <f t="shared" si="72"/>
        <v>10.837</v>
      </c>
    </row>
    <row r="345" spans="1:15" ht="16.5" thickTop="1" x14ac:dyDescent="0.25">
      <c r="A345" s="54" t="s">
        <v>52</v>
      </c>
      <c r="B345" s="55"/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8"/>
    </row>
    <row r="346" spans="1:15" ht="51" x14ac:dyDescent="0.25">
      <c r="A346" s="21" t="s">
        <v>53</v>
      </c>
      <c r="B346" s="18" t="s">
        <v>54</v>
      </c>
      <c r="C346" s="19">
        <v>250</v>
      </c>
      <c r="D346" s="24">
        <f>(C346*5.8)/200</f>
        <v>7.25</v>
      </c>
      <c r="E346" s="24">
        <v>6.25</v>
      </c>
      <c r="F346" s="24">
        <v>10</v>
      </c>
      <c r="G346" s="24">
        <v>125</v>
      </c>
      <c r="H346" s="24">
        <v>0.1</v>
      </c>
      <c r="I346" s="24">
        <v>1.75</v>
      </c>
      <c r="J346" s="24">
        <v>0.05</v>
      </c>
      <c r="K346" s="24">
        <v>0</v>
      </c>
      <c r="L346" s="24">
        <v>300</v>
      </c>
      <c r="M346" s="24">
        <v>225</v>
      </c>
      <c r="N346" s="24">
        <v>35</v>
      </c>
      <c r="O346" s="25">
        <v>0.25</v>
      </c>
    </row>
    <row r="347" spans="1:15" ht="51" x14ac:dyDescent="0.25">
      <c r="A347" s="21" t="s">
        <v>55</v>
      </c>
      <c r="B347" s="59" t="s">
        <v>56</v>
      </c>
      <c r="C347" s="60">
        <v>100</v>
      </c>
      <c r="D347" s="46">
        <v>9.1300000000000008</v>
      </c>
      <c r="E347" s="46">
        <v>10.88</v>
      </c>
      <c r="F347" s="46">
        <v>44.59</v>
      </c>
      <c r="G347" s="46">
        <v>302.39999999999998</v>
      </c>
      <c r="H347" s="46">
        <v>0.08</v>
      </c>
      <c r="I347" s="46">
        <v>0.2</v>
      </c>
      <c r="J347" s="46">
        <v>0.15</v>
      </c>
      <c r="K347" s="46">
        <v>0.8</v>
      </c>
      <c r="L347" s="46">
        <v>66</v>
      </c>
      <c r="M347" s="46">
        <v>124</v>
      </c>
      <c r="N347" s="46">
        <v>14</v>
      </c>
      <c r="O347" s="46">
        <v>0.8</v>
      </c>
    </row>
    <row r="348" spans="1:15" ht="16.5" thickBot="1" x14ac:dyDescent="0.3">
      <c r="A348" s="52" t="s">
        <v>57</v>
      </c>
      <c r="B348" s="53"/>
      <c r="C348" s="28">
        <f>SUM(C346:C347)</f>
        <v>350</v>
      </c>
      <c r="D348" s="61">
        <f>SUM(D346:D347)</f>
        <v>16.380000000000003</v>
      </c>
      <c r="E348" s="61">
        <f t="shared" ref="E348:O348" si="73">SUM(E346:E347)</f>
        <v>17.130000000000003</v>
      </c>
      <c r="F348" s="61">
        <f t="shared" si="73"/>
        <v>54.59</v>
      </c>
      <c r="G348" s="61">
        <f t="shared" si="73"/>
        <v>427.4</v>
      </c>
      <c r="H348" s="61">
        <f t="shared" si="73"/>
        <v>0.18</v>
      </c>
      <c r="I348" s="61">
        <f t="shared" si="73"/>
        <v>1.95</v>
      </c>
      <c r="J348" s="61">
        <f t="shared" si="73"/>
        <v>0.2</v>
      </c>
      <c r="K348" s="61">
        <f t="shared" si="73"/>
        <v>0.8</v>
      </c>
      <c r="L348" s="61">
        <f t="shared" si="73"/>
        <v>366</v>
      </c>
      <c r="M348" s="61">
        <f t="shared" si="73"/>
        <v>349</v>
      </c>
      <c r="N348" s="61">
        <f t="shared" si="73"/>
        <v>49</v>
      </c>
      <c r="O348" s="61">
        <f t="shared" si="73"/>
        <v>1.05</v>
      </c>
    </row>
    <row r="349" spans="1:15" ht="17.25" thickTop="1" thickBot="1" x14ac:dyDescent="0.3">
      <c r="A349" s="62" t="s">
        <v>58</v>
      </c>
      <c r="B349" s="63"/>
      <c r="C349" s="64"/>
      <c r="D349" s="61">
        <f>D330+D339+D344</f>
        <v>78.440000000000012</v>
      </c>
      <c r="E349" s="61">
        <f t="shared" ref="E349:O349" si="74">E330+E339+E344</f>
        <v>81.72</v>
      </c>
      <c r="F349" s="61">
        <f t="shared" si="74"/>
        <v>339.26</v>
      </c>
      <c r="G349" s="61">
        <f t="shared" si="74"/>
        <v>2446.86</v>
      </c>
      <c r="H349" s="61">
        <f t="shared" si="74"/>
        <v>1.3184999999999998</v>
      </c>
      <c r="I349" s="61">
        <f t="shared" si="74"/>
        <v>68.411999999999992</v>
      </c>
      <c r="J349" s="61">
        <f t="shared" si="74"/>
        <v>315.5609</v>
      </c>
      <c r="K349" s="61">
        <f t="shared" si="74"/>
        <v>7.532</v>
      </c>
      <c r="L349" s="61">
        <f t="shared" si="74"/>
        <v>868.57999999999993</v>
      </c>
      <c r="M349" s="61">
        <f t="shared" si="74"/>
        <v>1115.2080000000001</v>
      </c>
      <c r="N349" s="61">
        <f t="shared" si="74"/>
        <v>267.03800000000001</v>
      </c>
      <c r="O349" s="61">
        <f t="shared" si="74"/>
        <v>19.186999999999998</v>
      </c>
    </row>
    <row r="350" spans="1:15" ht="17.25" thickTop="1" thickBot="1" x14ac:dyDescent="0.3">
      <c r="A350" s="62" t="s">
        <v>59</v>
      </c>
      <c r="B350" s="63"/>
      <c r="C350" s="64"/>
      <c r="D350" s="61">
        <f>D330+D339+D348</f>
        <v>72.59</v>
      </c>
      <c r="E350" s="61">
        <f t="shared" ref="E350:O350" si="75">E330+E339+E348</f>
        <v>75.31</v>
      </c>
      <c r="F350" s="61">
        <f t="shared" si="75"/>
        <v>293.3</v>
      </c>
      <c r="G350" s="61">
        <f t="shared" si="75"/>
        <v>2178.17</v>
      </c>
      <c r="H350" s="61">
        <f t="shared" si="75"/>
        <v>1.105</v>
      </c>
      <c r="I350" s="61">
        <f t="shared" si="75"/>
        <v>65.844999999999999</v>
      </c>
      <c r="J350" s="61">
        <f t="shared" si="75"/>
        <v>238.70089999999999</v>
      </c>
      <c r="K350" s="61">
        <f t="shared" si="75"/>
        <v>5.6139999999999999</v>
      </c>
      <c r="L350" s="61">
        <f t="shared" si="75"/>
        <v>1088.8</v>
      </c>
      <c r="M350" s="61">
        <f t="shared" si="75"/>
        <v>1189.1199999999999</v>
      </c>
      <c r="N350" s="61">
        <f t="shared" si="75"/>
        <v>211.52</v>
      </c>
      <c r="O350" s="61">
        <f t="shared" si="75"/>
        <v>9.3999999999999986</v>
      </c>
    </row>
    <row r="351" spans="1:15" ht="17.25" thickTop="1" thickBot="1" x14ac:dyDescent="0.3">
      <c r="A351" s="65" t="s">
        <v>60</v>
      </c>
      <c r="B351" s="66"/>
      <c r="C351" s="67"/>
      <c r="D351" s="61">
        <f>D330+D339+D344+D348</f>
        <v>94.820000000000022</v>
      </c>
      <c r="E351" s="61">
        <f t="shared" ref="E351:O351" si="76">E330+E339+E344+E348</f>
        <v>98.85</v>
      </c>
      <c r="F351" s="61">
        <f t="shared" si="76"/>
        <v>393.85</v>
      </c>
      <c r="G351" s="61">
        <f t="shared" si="76"/>
        <v>2874.26</v>
      </c>
      <c r="H351" s="61">
        <f t="shared" si="76"/>
        <v>1.4984999999999997</v>
      </c>
      <c r="I351" s="61">
        <f t="shared" si="76"/>
        <v>70.361999999999995</v>
      </c>
      <c r="J351" s="61">
        <f t="shared" si="76"/>
        <v>315.76089999999999</v>
      </c>
      <c r="K351" s="61">
        <f t="shared" si="76"/>
        <v>8.3320000000000007</v>
      </c>
      <c r="L351" s="61">
        <f t="shared" si="76"/>
        <v>1234.58</v>
      </c>
      <c r="M351" s="61">
        <f t="shared" si="76"/>
        <v>1464.2080000000001</v>
      </c>
      <c r="N351" s="61">
        <f t="shared" si="76"/>
        <v>316.03800000000001</v>
      </c>
      <c r="O351" s="61">
        <f t="shared" si="76"/>
        <v>20.236999999999998</v>
      </c>
    </row>
    <row r="352" spans="1:15" ht="15.75" thickTop="1" x14ac:dyDescent="0.25">
      <c r="A352" s="68"/>
      <c r="B352" s="2"/>
      <c r="C352" s="2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</row>
    <row r="353" spans="1:15" x14ac:dyDescent="0.25">
      <c r="A353" s="68"/>
      <c r="B353" s="2"/>
      <c r="C353" s="2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70" t="s">
        <v>61</v>
      </c>
      <c r="O353" s="70"/>
    </row>
    <row r="354" spans="1:15" ht="15.75" x14ac:dyDescent="0.25">
      <c r="A354" s="1" t="s">
        <v>263</v>
      </c>
      <c r="B354" s="2"/>
      <c r="C354" s="2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</row>
    <row r="355" spans="1:15" ht="15.75" thickBot="1" x14ac:dyDescent="0.3">
      <c r="A355" s="68"/>
      <c r="B355" s="2"/>
      <c r="C355" s="2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</row>
    <row r="356" spans="1:15" ht="16.5" thickTop="1" x14ac:dyDescent="0.25">
      <c r="A356" s="3" t="s">
        <v>1</v>
      </c>
      <c r="B356" s="4" t="s">
        <v>2</v>
      </c>
      <c r="C356" s="4" t="s">
        <v>3</v>
      </c>
      <c r="D356" s="5" t="s">
        <v>4</v>
      </c>
      <c r="E356" s="5"/>
      <c r="F356" s="5"/>
      <c r="G356" s="5" t="s">
        <v>5</v>
      </c>
      <c r="H356" s="5" t="s">
        <v>6</v>
      </c>
      <c r="I356" s="5"/>
      <c r="J356" s="5"/>
      <c r="K356" s="5"/>
      <c r="L356" s="5" t="s">
        <v>7</v>
      </c>
      <c r="M356" s="5"/>
      <c r="N356" s="5"/>
      <c r="O356" s="6"/>
    </row>
    <row r="357" spans="1:15" ht="32.25" thickBot="1" x14ac:dyDescent="0.3">
      <c r="A357" s="7"/>
      <c r="B357" s="8"/>
      <c r="C357" s="8"/>
      <c r="D357" s="9" t="s">
        <v>8</v>
      </c>
      <c r="E357" s="9" t="s">
        <v>9</v>
      </c>
      <c r="F357" s="9" t="s">
        <v>10</v>
      </c>
      <c r="G357" s="10"/>
      <c r="H357" s="9" t="s">
        <v>11</v>
      </c>
      <c r="I357" s="9" t="s">
        <v>12</v>
      </c>
      <c r="J357" s="9" t="s">
        <v>13</v>
      </c>
      <c r="K357" s="9" t="s">
        <v>14</v>
      </c>
      <c r="L357" s="9" t="s">
        <v>15</v>
      </c>
      <c r="M357" s="9" t="s">
        <v>16</v>
      </c>
      <c r="N357" s="9" t="s">
        <v>17</v>
      </c>
      <c r="O357" s="11" t="s">
        <v>18</v>
      </c>
    </row>
    <row r="358" spans="1:15" ht="16.5" thickTop="1" x14ac:dyDescent="0.25">
      <c r="A358" s="12" t="s">
        <v>19</v>
      </c>
      <c r="B358" s="13"/>
      <c r="C358" s="14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6"/>
    </row>
    <row r="359" spans="1:15" ht="94.5" x14ac:dyDescent="0.25">
      <c r="A359" s="21" t="s">
        <v>63</v>
      </c>
      <c r="B359" s="18" t="s">
        <v>64</v>
      </c>
      <c r="C359" s="19">
        <v>230</v>
      </c>
      <c r="D359" s="20">
        <v>18.91</v>
      </c>
      <c r="E359" s="20">
        <v>8.16</v>
      </c>
      <c r="F359" s="20">
        <v>50.08</v>
      </c>
      <c r="G359" s="20">
        <v>351.73</v>
      </c>
      <c r="H359" s="20">
        <v>0.28000000000000003</v>
      </c>
      <c r="I359" s="20">
        <v>0.03</v>
      </c>
      <c r="J359" s="20">
        <v>246.23</v>
      </c>
      <c r="K359" s="20">
        <v>0.92</v>
      </c>
      <c r="L359" s="20">
        <v>183.76</v>
      </c>
      <c r="M359" s="20">
        <v>249.69</v>
      </c>
      <c r="N359" s="20">
        <v>54.12</v>
      </c>
      <c r="O359" s="20">
        <v>0.68</v>
      </c>
    </row>
    <row r="360" spans="1:15" ht="78.75" x14ac:dyDescent="0.25">
      <c r="A360" s="17" t="s">
        <v>65</v>
      </c>
      <c r="B360" s="18" t="s">
        <v>66</v>
      </c>
      <c r="C360" s="19">
        <v>60</v>
      </c>
      <c r="D360" s="20">
        <v>2.74</v>
      </c>
      <c r="E360" s="20">
        <v>14.28</v>
      </c>
      <c r="F360" s="20">
        <v>18</v>
      </c>
      <c r="G360" s="20">
        <v>207.52</v>
      </c>
      <c r="H360" s="20">
        <v>0.05</v>
      </c>
      <c r="I360" s="20">
        <v>0</v>
      </c>
      <c r="J360" s="20">
        <v>60</v>
      </c>
      <c r="K360" s="20">
        <v>0.3</v>
      </c>
      <c r="L360" s="20">
        <v>49.2</v>
      </c>
      <c r="M360" s="20">
        <v>13</v>
      </c>
      <c r="N360" s="20">
        <v>6.05</v>
      </c>
      <c r="O360" s="20">
        <v>1.28</v>
      </c>
    </row>
    <row r="361" spans="1:15" ht="51" x14ac:dyDescent="0.25">
      <c r="A361" s="21" t="s">
        <v>41</v>
      </c>
      <c r="B361" s="18" t="s">
        <v>67</v>
      </c>
      <c r="C361" s="19">
        <v>100</v>
      </c>
      <c r="D361" s="20">
        <v>1.5</v>
      </c>
      <c r="E361" s="20">
        <v>0.5</v>
      </c>
      <c r="F361" s="20">
        <v>21</v>
      </c>
      <c r="G361" s="20">
        <v>96</v>
      </c>
      <c r="H361" s="20">
        <v>0.04</v>
      </c>
      <c r="I361" s="20">
        <v>10</v>
      </c>
      <c r="J361" s="20">
        <v>0</v>
      </c>
      <c r="K361" s="20">
        <v>0.4</v>
      </c>
      <c r="L361" s="20">
        <v>8</v>
      </c>
      <c r="M361" s="20">
        <v>28</v>
      </c>
      <c r="N361" s="20">
        <v>42</v>
      </c>
      <c r="O361" s="49">
        <v>0.6</v>
      </c>
    </row>
    <row r="362" spans="1:15" ht="51" x14ac:dyDescent="0.25">
      <c r="A362" s="21" t="s">
        <v>68</v>
      </c>
      <c r="B362" s="18" t="s">
        <v>69</v>
      </c>
      <c r="C362" s="19">
        <v>200</v>
      </c>
      <c r="D362" s="20">
        <v>0.1</v>
      </c>
      <c r="E362" s="20">
        <v>0</v>
      </c>
      <c r="F362" s="20">
        <v>15.2</v>
      </c>
      <c r="G362" s="20">
        <v>61</v>
      </c>
      <c r="H362" s="20">
        <v>0</v>
      </c>
      <c r="I362" s="20">
        <v>2.8</v>
      </c>
      <c r="J362" s="20">
        <v>0</v>
      </c>
      <c r="K362" s="20">
        <v>0</v>
      </c>
      <c r="L362" s="20">
        <v>14.2</v>
      </c>
      <c r="M362" s="20">
        <v>4</v>
      </c>
      <c r="N362" s="20">
        <v>2</v>
      </c>
      <c r="O362" s="49">
        <v>0.4</v>
      </c>
    </row>
    <row r="363" spans="1:15" ht="16.5" thickBot="1" x14ac:dyDescent="0.3">
      <c r="A363" s="26" t="s">
        <v>28</v>
      </c>
      <c r="B363" s="27"/>
      <c r="C363" s="28">
        <f>SUM(C359:C362)</f>
        <v>590</v>
      </c>
      <c r="D363" s="29">
        <f>SUM(D359:D362)</f>
        <v>23.25</v>
      </c>
      <c r="E363" s="29">
        <f t="shared" ref="E363:O363" si="77">SUM(E359:E362)</f>
        <v>22.939999999999998</v>
      </c>
      <c r="F363" s="29">
        <f t="shared" si="77"/>
        <v>104.28</v>
      </c>
      <c r="G363" s="29">
        <f>SUM(G359:G362)</f>
        <v>716.25</v>
      </c>
      <c r="H363" s="29">
        <f t="shared" si="77"/>
        <v>0.37</v>
      </c>
      <c r="I363" s="29">
        <f t="shared" si="77"/>
        <v>12.829999999999998</v>
      </c>
      <c r="J363" s="29">
        <f t="shared" si="77"/>
        <v>306.23</v>
      </c>
      <c r="K363" s="29">
        <f t="shared" si="77"/>
        <v>1.62</v>
      </c>
      <c r="L363" s="29">
        <f t="shared" si="77"/>
        <v>255.15999999999997</v>
      </c>
      <c r="M363" s="29">
        <f t="shared" si="77"/>
        <v>294.69</v>
      </c>
      <c r="N363" s="29">
        <f t="shared" si="77"/>
        <v>104.16999999999999</v>
      </c>
      <c r="O363" s="29">
        <f t="shared" si="77"/>
        <v>2.96</v>
      </c>
    </row>
    <row r="364" spans="1:15" ht="16.5" thickTop="1" x14ac:dyDescent="0.25">
      <c r="A364" s="12" t="s">
        <v>29</v>
      </c>
      <c r="B364" s="13"/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3"/>
    </row>
    <row r="365" spans="1:15" ht="51" x14ac:dyDescent="0.25">
      <c r="A365" s="21" t="s">
        <v>70</v>
      </c>
      <c r="B365" s="18" t="s">
        <v>71</v>
      </c>
      <c r="C365" s="19">
        <v>100</v>
      </c>
      <c r="D365" s="20">
        <v>2.4</v>
      </c>
      <c r="E365" s="20">
        <v>7.1</v>
      </c>
      <c r="F365" s="20">
        <v>10.4</v>
      </c>
      <c r="G365" s="20">
        <v>115</v>
      </c>
      <c r="H365" s="20">
        <v>0.03</v>
      </c>
      <c r="I365" s="20">
        <v>7.9</v>
      </c>
      <c r="J365" s="20">
        <v>0</v>
      </c>
      <c r="K365" s="20">
        <v>3.8</v>
      </c>
      <c r="L365" s="20">
        <v>44</v>
      </c>
      <c r="M365" s="20">
        <v>58</v>
      </c>
      <c r="N365" s="20">
        <v>30</v>
      </c>
      <c r="O365" s="20">
        <v>1.7</v>
      </c>
    </row>
    <row r="366" spans="1:15" ht="94.5" x14ac:dyDescent="0.25">
      <c r="A366" s="21" t="s">
        <v>72</v>
      </c>
      <c r="B366" s="18" t="s">
        <v>73</v>
      </c>
      <c r="C366" s="19">
        <v>250</v>
      </c>
      <c r="D366" s="20">
        <v>2.1749999999999998</v>
      </c>
      <c r="E366" s="20">
        <v>4.45</v>
      </c>
      <c r="F366" s="20">
        <v>12.025</v>
      </c>
      <c r="G366" s="20">
        <v>97</v>
      </c>
      <c r="H366" s="20">
        <v>6.5000000000000002E-2</v>
      </c>
      <c r="I366" s="20">
        <v>9.1750000000000007</v>
      </c>
      <c r="J366" s="20">
        <v>92.4</v>
      </c>
      <c r="K366" s="20">
        <v>0.25</v>
      </c>
      <c r="L366" s="20">
        <v>97.64</v>
      </c>
      <c r="M366" s="20">
        <v>92.814999999999998</v>
      </c>
      <c r="N366" s="20">
        <v>20</v>
      </c>
      <c r="O366" s="20">
        <v>9.7000000000000003E-2</v>
      </c>
    </row>
    <row r="367" spans="1:15" ht="47.25" x14ac:dyDescent="0.25">
      <c r="A367" s="71" t="s">
        <v>74</v>
      </c>
      <c r="B367" s="72" t="s">
        <v>75</v>
      </c>
      <c r="C367" s="73">
        <v>210</v>
      </c>
      <c r="D367" s="74">
        <v>20.399999999999999</v>
      </c>
      <c r="E367" s="74">
        <v>20.12</v>
      </c>
      <c r="F367" s="74">
        <v>60.02</v>
      </c>
      <c r="G367" s="74">
        <v>505.28</v>
      </c>
      <c r="H367" s="20">
        <v>0.12</v>
      </c>
      <c r="I367" s="20">
        <v>11.2</v>
      </c>
      <c r="J367" s="20">
        <v>163</v>
      </c>
      <c r="K367" s="20">
        <v>4.1100000000000003</v>
      </c>
      <c r="L367" s="20">
        <v>130.25</v>
      </c>
      <c r="M367" s="20">
        <v>124.4</v>
      </c>
      <c r="N367" s="20">
        <v>16.5</v>
      </c>
      <c r="O367" s="20">
        <v>0.05</v>
      </c>
    </row>
    <row r="368" spans="1:15" ht="51" x14ac:dyDescent="0.25">
      <c r="A368" s="21" t="s">
        <v>24</v>
      </c>
      <c r="B368" s="18" t="s">
        <v>25</v>
      </c>
      <c r="C368" s="19">
        <v>90</v>
      </c>
      <c r="D368" s="20">
        <v>6.84</v>
      </c>
      <c r="E368" s="20">
        <v>0.72</v>
      </c>
      <c r="F368" s="20">
        <v>44.28</v>
      </c>
      <c r="G368" s="20">
        <v>211.5</v>
      </c>
      <c r="H368" s="20">
        <v>0.1</v>
      </c>
      <c r="I368" s="20">
        <v>0</v>
      </c>
      <c r="J368" s="20">
        <v>0</v>
      </c>
      <c r="K368" s="20">
        <v>0.99</v>
      </c>
      <c r="L368" s="20">
        <v>18</v>
      </c>
      <c r="M368" s="20">
        <v>58.5</v>
      </c>
      <c r="N368" s="20">
        <v>12.6</v>
      </c>
      <c r="O368" s="20">
        <v>0.99</v>
      </c>
    </row>
    <row r="369" spans="1:15" ht="78.75" x14ac:dyDescent="0.25">
      <c r="A369" s="75" t="s">
        <v>76</v>
      </c>
      <c r="B369" s="76" t="s">
        <v>77</v>
      </c>
      <c r="C369" s="77">
        <v>200</v>
      </c>
      <c r="D369" s="78">
        <v>0.2</v>
      </c>
      <c r="E369" s="78">
        <v>0.1</v>
      </c>
      <c r="F369" s="78">
        <v>10.7</v>
      </c>
      <c r="G369" s="78">
        <v>44</v>
      </c>
      <c r="H369" s="78">
        <v>0.01</v>
      </c>
      <c r="I369" s="78">
        <v>28.4</v>
      </c>
      <c r="J369" s="78">
        <v>0</v>
      </c>
      <c r="K369" s="78">
        <v>0.1</v>
      </c>
      <c r="L369" s="78">
        <v>7.5</v>
      </c>
      <c r="M369" s="78">
        <v>6.4</v>
      </c>
      <c r="N369" s="78">
        <v>6.1</v>
      </c>
      <c r="O369" s="79">
        <v>0.28999999999999998</v>
      </c>
    </row>
    <row r="370" spans="1:15" ht="16.5" thickBot="1" x14ac:dyDescent="0.3">
      <c r="A370" s="26" t="s">
        <v>45</v>
      </c>
      <c r="B370" s="27"/>
      <c r="C370" s="28">
        <f t="shared" ref="C370:O370" si="78">SUM(C365:C369)</f>
        <v>850</v>
      </c>
      <c r="D370" s="29">
        <f t="shared" si="78"/>
        <v>32.015000000000001</v>
      </c>
      <c r="E370" s="29">
        <f t="shared" si="78"/>
        <v>32.49</v>
      </c>
      <c r="F370" s="29">
        <f t="shared" si="78"/>
        <v>137.42500000000001</v>
      </c>
      <c r="G370" s="29">
        <f t="shared" si="78"/>
        <v>972.78</v>
      </c>
      <c r="H370" s="29">
        <f t="shared" si="78"/>
        <v>0.32500000000000001</v>
      </c>
      <c r="I370" s="29">
        <f t="shared" si="78"/>
        <v>56.674999999999997</v>
      </c>
      <c r="J370" s="29">
        <f t="shared" si="78"/>
        <v>255.4</v>
      </c>
      <c r="K370" s="29">
        <f t="shared" si="78"/>
        <v>9.25</v>
      </c>
      <c r="L370" s="29">
        <f t="shared" si="78"/>
        <v>297.39</v>
      </c>
      <c r="M370" s="29">
        <f t="shared" si="78"/>
        <v>340.11500000000001</v>
      </c>
      <c r="N370" s="29">
        <f t="shared" si="78"/>
        <v>85.199999999999989</v>
      </c>
      <c r="O370" s="29">
        <f t="shared" si="78"/>
        <v>3.1269999999999998</v>
      </c>
    </row>
    <row r="371" spans="1:15" ht="16.5" thickTop="1" x14ac:dyDescent="0.25">
      <c r="A371" s="80" t="s">
        <v>78</v>
      </c>
      <c r="B371" s="81"/>
      <c r="C371" s="82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4"/>
    </row>
    <row r="372" spans="1:15" ht="110.25" x14ac:dyDescent="0.25">
      <c r="A372" s="85" t="s">
        <v>79</v>
      </c>
      <c r="B372" s="86" t="s">
        <v>80</v>
      </c>
      <c r="C372" s="87">
        <v>105</v>
      </c>
      <c r="D372" s="88">
        <v>8.8800000000000008</v>
      </c>
      <c r="E372" s="88">
        <v>13.22</v>
      </c>
      <c r="F372" s="88">
        <v>10.67</v>
      </c>
      <c r="G372" s="88">
        <v>164</v>
      </c>
      <c r="H372" s="88">
        <v>5.7599999999999998E-2</v>
      </c>
      <c r="I372" s="88">
        <v>2.1000000000000001E-2</v>
      </c>
      <c r="J372" s="88">
        <v>2.691E-2</v>
      </c>
      <c r="K372" s="88">
        <v>0.44550000000000001</v>
      </c>
      <c r="L372" s="88">
        <v>26.0625</v>
      </c>
      <c r="M372" s="88">
        <v>126.32250000000001</v>
      </c>
      <c r="N372" s="88">
        <v>17.13</v>
      </c>
      <c r="O372" s="89">
        <v>0.06</v>
      </c>
    </row>
    <row r="373" spans="1:15" ht="78.75" x14ac:dyDescent="0.25">
      <c r="A373" s="17" t="s">
        <v>81</v>
      </c>
      <c r="B373" s="39" t="s">
        <v>82</v>
      </c>
      <c r="C373" s="19">
        <v>200</v>
      </c>
      <c r="D373" s="20">
        <v>6.29</v>
      </c>
      <c r="E373" s="20">
        <v>7.92</v>
      </c>
      <c r="F373" s="20">
        <v>40.35</v>
      </c>
      <c r="G373" s="20">
        <v>252.19</v>
      </c>
      <c r="H373" s="20">
        <v>0.08</v>
      </c>
      <c r="I373" s="20">
        <v>0</v>
      </c>
      <c r="J373" s="20">
        <v>140</v>
      </c>
      <c r="K373" s="20">
        <v>1.1200000000000001</v>
      </c>
      <c r="L373" s="20">
        <v>98.4</v>
      </c>
      <c r="M373" s="20">
        <v>249.13</v>
      </c>
      <c r="N373" s="20">
        <v>11.34</v>
      </c>
      <c r="O373" s="20">
        <v>0.12</v>
      </c>
    </row>
    <row r="374" spans="1:15" ht="51" x14ac:dyDescent="0.25">
      <c r="A374" s="43" t="s">
        <v>39</v>
      </c>
      <c r="B374" s="18" t="s">
        <v>40</v>
      </c>
      <c r="C374" s="19">
        <v>95</v>
      </c>
      <c r="D374" s="20">
        <v>6.27</v>
      </c>
      <c r="E374" s="20">
        <v>1.1399999999999999</v>
      </c>
      <c r="F374" s="20">
        <v>31.73</v>
      </c>
      <c r="G374" s="20">
        <v>165.3</v>
      </c>
      <c r="H374" s="20">
        <v>0.17</v>
      </c>
      <c r="I374" s="20">
        <v>0</v>
      </c>
      <c r="J374" s="20">
        <v>0</v>
      </c>
      <c r="K374" s="20">
        <v>1.33</v>
      </c>
      <c r="L374" s="20">
        <v>34.514000000000003</v>
      </c>
      <c r="M374" s="20">
        <v>150.1</v>
      </c>
      <c r="N374" s="20">
        <v>44.65</v>
      </c>
      <c r="O374" s="49">
        <v>3.7050000000000001</v>
      </c>
    </row>
    <row r="375" spans="1:15" ht="78.75" x14ac:dyDescent="0.25">
      <c r="A375" s="21" t="s">
        <v>83</v>
      </c>
      <c r="B375" s="18" t="s">
        <v>84</v>
      </c>
      <c r="C375" s="19">
        <v>200</v>
      </c>
      <c r="D375" s="20">
        <v>1.4</v>
      </c>
      <c r="E375" s="20">
        <v>0</v>
      </c>
      <c r="F375" s="20">
        <v>17.8</v>
      </c>
      <c r="G375" s="20">
        <v>136.80000000000001</v>
      </c>
      <c r="H375" s="20">
        <v>0.09</v>
      </c>
      <c r="I375" s="20">
        <v>7.0000000000000007E-2</v>
      </c>
      <c r="J375" s="20">
        <v>2E-3</v>
      </c>
      <c r="K375" s="20">
        <v>0.98</v>
      </c>
      <c r="L375" s="20">
        <v>119.8</v>
      </c>
      <c r="M375" s="20">
        <v>153.30000000000001</v>
      </c>
      <c r="N375" s="20">
        <v>0.28000000000000003</v>
      </c>
      <c r="O375" s="49">
        <v>0.31</v>
      </c>
    </row>
    <row r="376" spans="1:15" ht="16.5" thickBot="1" x14ac:dyDescent="0.3">
      <c r="A376" s="90" t="s">
        <v>51</v>
      </c>
      <c r="B376" s="53"/>
      <c r="C376" s="91">
        <f>SUM(C372:C375)</f>
        <v>600</v>
      </c>
      <c r="D376" s="29">
        <f>SUM(D372:D375)</f>
        <v>22.84</v>
      </c>
      <c r="E376" s="29">
        <f t="shared" ref="E376:O376" si="79">SUM(E372:E375)</f>
        <v>22.28</v>
      </c>
      <c r="F376" s="29">
        <f t="shared" si="79"/>
        <v>100.55</v>
      </c>
      <c r="G376" s="29">
        <f t="shared" si="79"/>
        <v>718.29</v>
      </c>
      <c r="H376" s="29">
        <f t="shared" si="79"/>
        <v>0.39759999999999995</v>
      </c>
      <c r="I376" s="29">
        <f t="shared" si="79"/>
        <v>9.1000000000000011E-2</v>
      </c>
      <c r="J376" s="29">
        <f t="shared" si="79"/>
        <v>140.02891</v>
      </c>
      <c r="K376" s="29">
        <f t="shared" si="79"/>
        <v>3.8755000000000002</v>
      </c>
      <c r="L376" s="29">
        <f t="shared" si="79"/>
        <v>278.7765</v>
      </c>
      <c r="M376" s="29">
        <f t="shared" si="79"/>
        <v>678.85249999999996</v>
      </c>
      <c r="N376" s="29">
        <f t="shared" si="79"/>
        <v>73.400000000000006</v>
      </c>
      <c r="O376" s="29">
        <f t="shared" si="79"/>
        <v>4.1950000000000003</v>
      </c>
    </row>
    <row r="377" spans="1:15" ht="16.5" thickTop="1" x14ac:dyDescent="0.25">
      <c r="A377" s="12" t="s">
        <v>52</v>
      </c>
      <c r="B377" s="13"/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3"/>
    </row>
    <row r="378" spans="1:15" ht="51" x14ac:dyDescent="0.25">
      <c r="A378" s="21" t="s">
        <v>53</v>
      </c>
      <c r="B378" s="18" t="s">
        <v>85</v>
      </c>
      <c r="C378" s="19">
        <v>250</v>
      </c>
      <c r="D378" s="20">
        <v>7.25</v>
      </c>
      <c r="E378" s="20">
        <v>6.25</v>
      </c>
      <c r="F378" s="20">
        <v>10</v>
      </c>
      <c r="G378" s="20">
        <v>125</v>
      </c>
      <c r="H378" s="20">
        <v>0.1</v>
      </c>
      <c r="I378" s="20">
        <v>1.75</v>
      </c>
      <c r="J378" s="20">
        <v>0.05</v>
      </c>
      <c r="K378" s="20">
        <v>0</v>
      </c>
      <c r="L378" s="20">
        <v>300</v>
      </c>
      <c r="M378" s="20">
        <v>225</v>
      </c>
      <c r="N378" s="20">
        <v>35</v>
      </c>
      <c r="O378" s="49">
        <v>0.25</v>
      </c>
    </row>
    <row r="379" spans="1:15" ht="51" x14ac:dyDescent="0.25">
      <c r="A379" s="43" t="s">
        <v>86</v>
      </c>
      <c r="B379" s="92" t="s">
        <v>87</v>
      </c>
      <c r="C379" s="45">
        <v>100</v>
      </c>
      <c r="D379" s="46">
        <v>7.87</v>
      </c>
      <c r="E379" s="46">
        <v>5.33</v>
      </c>
      <c r="F379" s="46">
        <v>52.84</v>
      </c>
      <c r="G379" s="46">
        <v>290.67</v>
      </c>
      <c r="H379" s="46">
        <v>0.03</v>
      </c>
      <c r="I379" s="46">
        <v>21.85</v>
      </c>
      <c r="J379" s="46">
        <v>7.0000000000000007E-2</v>
      </c>
      <c r="K379" s="46">
        <v>0.63</v>
      </c>
      <c r="L379" s="46">
        <v>77.2</v>
      </c>
      <c r="M379" s="46">
        <v>62</v>
      </c>
      <c r="N379" s="46">
        <v>11</v>
      </c>
      <c r="O379" s="51">
        <v>1.1599999999999999</v>
      </c>
    </row>
    <row r="380" spans="1:15" ht="16.5" thickBot="1" x14ac:dyDescent="0.3">
      <c r="A380" s="52" t="s">
        <v>57</v>
      </c>
      <c r="B380" s="53"/>
      <c r="C380" s="28">
        <f>SUM(C378:C379)</f>
        <v>350</v>
      </c>
      <c r="D380" s="61">
        <f>SUM(D378:D379)</f>
        <v>15.120000000000001</v>
      </c>
      <c r="E380" s="61">
        <f t="shared" ref="E380:O380" si="80">SUM(E378:E379)</f>
        <v>11.58</v>
      </c>
      <c r="F380" s="61">
        <f t="shared" si="80"/>
        <v>62.84</v>
      </c>
      <c r="G380" s="61">
        <f t="shared" si="80"/>
        <v>415.67</v>
      </c>
      <c r="H380" s="61">
        <f t="shared" si="80"/>
        <v>0.13</v>
      </c>
      <c r="I380" s="61">
        <f t="shared" si="80"/>
        <v>23.6</v>
      </c>
      <c r="J380" s="61">
        <f t="shared" si="80"/>
        <v>0.12000000000000001</v>
      </c>
      <c r="K380" s="61">
        <f t="shared" si="80"/>
        <v>0.63</v>
      </c>
      <c r="L380" s="61">
        <f t="shared" si="80"/>
        <v>377.2</v>
      </c>
      <c r="M380" s="61">
        <f t="shared" si="80"/>
        <v>287</v>
      </c>
      <c r="N380" s="61">
        <f t="shared" si="80"/>
        <v>46</v>
      </c>
      <c r="O380" s="61">
        <f t="shared" si="80"/>
        <v>1.41</v>
      </c>
    </row>
    <row r="381" spans="1:15" ht="17.25" thickTop="1" thickBot="1" x14ac:dyDescent="0.3">
      <c r="A381" s="62" t="s">
        <v>88</v>
      </c>
      <c r="B381" s="63"/>
      <c r="C381" s="64"/>
      <c r="D381" s="61">
        <f t="shared" ref="D381:O381" si="81">D363+D370+D376</f>
        <v>78.105000000000004</v>
      </c>
      <c r="E381" s="61">
        <f t="shared" si="81"/>
        <v>77.710000000000008</v>
      </c>
      <c r="F381" s="61">
        <f t="shared" si="81"/>
        <v>342.255</v>
      </c>
      <c r="G381" s="61">
        <f t="shared" si="81"/>
        <v>2407.3199999999997</v>
      </c>
      <c r="H381" s="61">
        <f t="shared" si="81"/>
        <v>1.0926</v>
      </c>
      <c r="I381" s="61">
        <f t="shared" si="81"/>
        <v>69.595999999999989</v>
      </c>
      <c r="J381" s="61">
        <f t="shared" si="81"/>
        <v>701.65890999999999</v>
      </c>
      <c r="K381" s="61">
        <f t="shared" si="81"/>
        <v>14.745500000000002</v>
      </c>
      <c r="L381" s="61">
        <f t="shared" si="81"/>
        <v>831.3264999999999</v>
      </c>
      <c r="M381" s="61">
        <f t="shared" si="81"/>
        <v>1313.6575</v>
      </c>
      <c r="N381" s="61">
        <f t="shared" si="81"/>
        <v>262.77</v>
      </c>
      <c r="O381" s="61">
        <f t="shared" si="81"/>
        <v>10.282</v>
      </c>
    </row>
    <row r="382" spans="1:15" ht="17.25" thickTop="1" thickBot="1" x14ac:dyDescent="0.3">
      <c r="A382" s="62" t="s">
        <v>89</v>
      </c>
      <c r="B382" s="63"/>
      <c r="C382" s="64"/>
      <c r="D382" s="61">
        <f t="shared" ref="D382:O382" si="82">D363+D370+D380</f>
        <v>70.385000000000005</v>
      </c>
      <c r="E382" s="61">
        <f t="shared" si="82"/>
        <v>67.010000000000005</v>
      </c>
      <c r="F382" s="61">
        <f t="shared" si="82"/>
        <v>304.54500000000002</v>
      </c>
      <c r="G382" s="61">
        <f t="shared" si="82"/>
        <v>2104.6999999999998</v>
      </c>
      <c r="H382" s="61">
        <f t="shared" si="82"/>
        <v>0.82500000000000007</v>
      </c>
      <c r="I382" s="61">
        <f t="shared" si="82"/>
        <v>93.10499999999999</v>
      </c>
      <c r="J382" s="61">
        <f t="shared" si="82"/>
        <v>561.75</v>
      </c>
      <c r="K382" s="61">
        <f t="shared" si="82"/>
        <v>11.500000000000002</v>
      </c>
      <c r="L382" s="61">
        <f t="shared" si="82"/>
        <v>929.75</v>
      </c>
      <c r="M382" s="61">
        <f t="shared" si="82"/>
        <v>921.80500000000006</v>
      </c>
      <c r="N382" s="61">
        <f t="shared" si="82"/>
        <v>235.36999999999998</v>
      </c>
      <c r="O382" s="61">
        <f t="shared" si="82"/>
        <v>7.4969999999999999</v>
      </c>
    </row>
    <row r="383" spans="1:15" ht="17.25" thickTop="1" thickBot="1" x14ac:dyDescent="0.3">
      <c r="A383" s="93" t="s">
        <v>90</v>
      </c>
      <c r="B383" s="94"/>
      <c r="C383" s="67"/>
      <c r="D383" s="61">
        <f t="shared" ref="D383:O383" si="83">D363+D370+D376+D380</f>
        <v>93.225000000000009</v>
      </c>
      <c r="E383" s="61">
        <f t="shared" si="83"/>
        <v>89.29</v>
      </c>
      <c r="F383" s="61">
        <f t="shared" si="83"/>
        <v>405.09500000000003</v>
      </c>
      <c r="G383" s="61">
        <f t="shared" si="83"/>
        <v>2822.99</v>
      </c>
      <c r="H383" s="61">
        <f t="shared" si="83"/>
        <v>1.2225999999999999</v>
      </c>
      <c r="I383" s="61">
        <f t="shared" si="83"/>
        <v>93.195999999999998</v>
      </c>
      <c r="J383" s="61">
        <f t="shared" si="83"/>
        <v>701.77891</v>
      </c>
      <c r="K383" s="61">
        <f t="shared" si="83"/>
        <v>15.375500000000002</v>
      </c>
      <c r="L383" s="61">
        <f t="shared" si="83"/>
        <v>1208.5264999999999</v>
      </c>
      <c r="M383" s="61">
        <f t="shared" si="83"/>
        <v>1600.6575</v>
      </c>
      <c r="N383" s="61">
        <f t="shared" si="83"/>
        <v>308.77</v>
      </c>
      <c r="O383" s="61">
        <f t="shared" si="83"/>
        <v>11.692</v>
      </c>
    </row>
    <row r="384" spans="1:15" ht="15.75" thickTop="1" x14ac:dyDescent="0.25">
      <c r="A384" s="2"/>
      <c r="B384" s="2"/>
      <c r="C384" s="2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</row>
    <row r="385" spans="1:15" x14ac:dyDescent="0.25">
      <c r="A385" s="2"/>
      <c r="B385" s="2"/>
      <c r="C385" s="2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70" t="s">
        <v>61</v>
      </c>
      <c r="O385" s="70"/>
    </row>
    <row r="386" spans="1:15" ht="15.75" x14ac:dyDescent="0.25">
      <c r="A386" s="1" t="s">
        <v>264</v>
      </c>
      <c r="B386" s="2"/>
      <c r="C386" s="2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</row>
    <row r="387" spans="1:15" ht="15.75" thickBot="1" x14ac:dyDescent="0.3">
      <c r="A387" s="68"/>
      <c r="B387" s="2"/>
      <c r="C387" s="2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</row>
    <row r="388" spans="1:15" ht="16.5" thickTop="1" x14ac:dyDescent="0.25">
      <c r="A388" s="3" t="s">
        <v>1</v>
      </c>
      <c r="B388" s="4" t="s">
        <v>2</v>
      </c>
      <c r="C388" s="4" t="s">
        <v>3</v>
      </c>
      <c r="D388" s="5" t="s">
        <v>4</v>
      </c>
      <c r="E388" s="5"/>
      <c r="F388" s="5"/>
      <c r="G388" s="5" t="s">
        <v>5</v>
      </c>
      <c r="H388" s="5" t="s">
        <v>6</v>
      </c>
      <c r="I388" s="5"/>
      <c r="J388" s="5"/>
      <c r="K388" s="5"/>
      <c r="L388" s="5" t="s">
        <v>7</v>
      </c>
      <c r="M388" s="5"/>
      <c r="N388" s="5"/>
      <c r="O388" s="6"/>
    </row>
    <row r="389" spans="1:15" ht="32.25" thickBot="1" x14ac:dyDescent="0.3">
      <c r="A389" s="7"/>
      <c r="B389" s="8"/>
      <c r="C389" s="8"/>
      <c r="D389" s="9" t="s">
        <v>8</v>
      </c>
      <c r="E389" s="9" t="s">
        <v>9</v>
      </c>
      <c r="F389" s="9" t="s">
        <v>10</v>
      </c>
      <c r="G389" s="10"/>
      <c r="H389" s="9" t="s">
        <v>11</v>
      </c>
      <c r="I389" s="9" t="s">
        <v>12</v>
      </c>
      <c r="J389" s="9" t="s">
        <v>13</v>
      </c>
      <c r="K389" s="9" t="s">
        <v>14</v>
      </c>
      <c r="L389" s="9" t="s">
        <v>15</v>
      </c>
      <c r="M389" s="9" t="s">
        <v>16</v>
      </c>
      <c r="N389" s="9" t="s">
        <v>17</v>
      </c>
      <c r="O389" s="11" t="s">
        <v>18</v>
      </c>
    </row>
    <row r="390" spans="1:15" ht="16.5" thickTop="1" x14ac:dyDescent="0.25">
      <c r="A390" s="12" t="s">
        <v>19</v>
      </c>
      <c r="B390" s="13"/>
      <c r="C390" s="14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95"/>
    </row>
    <row r="391" spans="1:15" ht="78.75" x14ac:dyDescent="0.25">
      <c r="A391" s="21" t="s">
        <v>92</v>
      </c>
      <c r="B391" s="96" t="s">
        <v>93</v>
      </c>
      <c r="C391" s="97" t="s">
        <v>94</v>
      </c>
      <c r="D391" s="98">
        <v>22.12</v>
      </c>
      <c r="E391" s="98">
        <v>23.62</v>
      </c>
      <c r="F391" s="98">
        <v>77.760000000000005</v>
      </c>
      <c r="G391" s="98">
        <v>610.62</v>
      </c>
      <c r="H391" s="98">
        <v>0.26</v>
      </c>
      <c r="I391" s="98">
        <v>4.5999999999999996</v>
      </c>
      <c r="J391" s="98">
        <v>120</v>
      </c>
      <c r="K391" s="98">
        <v>5.5</v>
      </c>
      <c r="L391" s="98">
        <v>165.53</v>
      </c>
      <c r="M391" s="98">
        <v>128.69</v>
      </c>
      <c r="N391" s="98">
        <v>21</v>
      </c>
      <c r="O391" s="98">
        <v>1.8</v>
      </c>
    </row>
    <row r="392" spans="1:15" ht="63" x14ac:dyDescent="0.25">
      <c r="A392" s="21" t="s">
        <v>41</v>
      </c>
      <c r="B392" s="18" t="s">
        <v>95</v>
      </c>
      <c r="C392" s="19">
        <v>100</v>
      </c>
      <c r="D392" s="24">
        <v>0.9</v>
      </c>
      <c r="E392" s="24">
        <v>0.2</v>
      </c>
      <c r="F392" s="24">
        <v>8.1</v>
      </c>
      <c r="G392" s="24">
        <v>43</v>
      </c>
      <c r="H392" s="24">
        <v>0.04</v>
      </c>
      <c r="I392" s="24">
        <v>60</v>
      </c>
      <c r="J392" s="24">
        <v>0</v>
      </c>
      <c r="K392" s="24">
        <v>0.2</v>
      </c>
      <c r="L392" s="24">
        <v>34</v>
      </c>
      <c r="M392" s="24">
        <v>23</v>
      </c>
      <c r="N392" s="24">
        <v>13</v>
      </c>
      <c r="O392" s="25">
        <v>0.3</v>
      </c>
    </row>
    <row r="393" spans="1:15" ht="51" x14ac:dyDescent="0.25">
      <c r="A393" s="99" t="s">
        <v>26</v>
      </c>
      <c r="B393" s="23" t="s">
        <v>27</v>
      </c>
      <c r="C393" s="19">
        <v>200</v>
      </c>
      <c r="D393" s="24">
        <v>0.1</v>
      </c>
      <c r="E393" s="24">
        <v>0</v>
      </c>
      <c r="F393" s="24">
        <v>15</v>
      </c>
      <c r="G393" s="24">
        <v>60</v>
      </c>
      <c r="H393" s="24">
        <v>0</v>
      </c>
      <c r="I393" s="24">
        <v>0</v>
      </c>
      <c r="J393" s="24">
        <v>0</v>
      </c>
      <c r="K393" s="24">
        <v>0</v>
      </c>
      <c r="L393" s="24">
        <v>11</v>
      </c>
      <c r="M393" s="24">
        <v>3</v>
      </c>
      <c r="N393" s="24">
        <v>1</v>
      </c>
      <c r="O393" s="25">
        <v>0.3</v>
      </c>
    </row>
    <row r="394" spans="1:15" ht="16.5" thickBot="1" x14ac:dyDescent="0.3">
      <c r="A394" s="26" t="s">
        <v>28</v>
      </c>
      <c r="B394" s="27"/>
      <c r="C394" s="28">
        <v>550</v>
      </c>
      <c r="D394" s="29">
        <f>SUM(D391:D393)</f>
        <v>23.12</v>
      </c>
      <c r="E394" s="29">
        <f t="shared" ref="E394:O394" si="84">SUM(E391:E393)</f>
        <v>23.82</v>
      </c>
      <c r="F394" s="29">
        <f t="shared" si="84"/>
        <v>100.86</v>
      </c>
      <c r="G394" s="29">
        <f t="shared" si="84"/>
        <v>713.62</v>
      </c>
      <c r="H394" s="29">
        <f t="shared" si="84"/>
        <v>0.3</v>
      </c>
      <c r="I394" s="29">
        <f t="shared" si="84"/>
        <v>64.599999999999994</v>
      </c>
      <c r="J394" s="29">
        <f t="shared" si="84"/>
        <v>120</v>
      </c>
      <c r="K394" s="29">
        <f t="shared" si="84"/>
        <v>5.7</v>
      </c>
      <c r="L394" s="29">
        <f t="shared" si="84"/>
        <v>210.53</v>
      </c>
      <c r="M394" s="29">
        <f t="shared" si="84"/>
        <v>154.69</v>
      </c>
      <c r="N394" s="29">
        <f t="shared" si="84"/>
        <v>35</v>
      </c>
      <c r="O394" s="29">
        <f t="shared" si="84"/>
        <v>2.4</v>
      </c>
    </row>
    <row r="395" spans="1:15" ht="16.5" thickTop="1" x14ac:dyDescent="0.25">
      <c r="A395" s="12" t="s">
        <v>29</v>
      </c>
      <c r="B395" s="13"/>
      <c r="C395" s="31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3"/>
    </row>
    <row r="396" spans="1:15" ht="47.25" x14ac:dyDescent="0.25">
      <c r="A396" s="100" t="s">
        <v>96</v>
      </c>
      <c r="B396" s="18" t="s">
        <v>97</v>
      </c>
      <c r="C396" s="19">
        <v>100</v>
      </c>
      <c r="D396" s="20">
        <v>2</v>
      </c>
      <c r="E396" s="20">
        <v>9</v>
      </c>
      <c r="F396" s="20">
        <v>8.5399999999999991</v>
      </c>
      <c r="G396" s="20">
        <v>122</v>
      </c>
      <c r="H396" s="20">
        <v>0.02</v>
      </c>
      <c r="I396" s="20">
        <v>7</v>
      </c>
      <c r="J396" s="20">
        <v>0</v>
      </c>
      <c r="K396" s="20">
        <v>0</v>
      </c>
      <c r="L396" s="20">
        <v>41</v>
      </c>
      <c r="M396" s="20">
        <v>37</v>
      </c>
      <c r="N396" s="20">
        <v>15</v>
      </c>
      <c r="O396" s="20">
        <v>0.7</v>
      </c>
    </row>
    <row r="397" spans="1:15" ht="110.25" x14ac:dyDescent="0.25">
      <c r="A397" s="38" t="s">
        <v>98</v>
      </c>
      <c r="B397" s="39" t="s">
        <v>99</v>
      </c>
      <c r="C397" s="40">
        <v>250</v>
      </c>
      <c r="D397" s="41">
        <v>6.71</v>
      </c>
      <c r="E397" s="41">
        <v>6.76</v>
      </c>
      <c r="F397" s="41">
        <v>33.17</v>
      </c>
      <c r="G397" s="41">
        <v>180.64</v>
      </c>
      <c r="H397" s="41">
        <v>0.18</v>
      </c>
      <c r="I397" s="41">
        <v>0.25</v>
      </c>
      <c r="J397" s="41">
        <v>137.5</v>
      </c>
      <c r="K397" s="41">
        <v>1.45</v>
      </c>
      <c r="L397" s="41">
        <v>120</v>
      </c>
      <c r="M397" s="41">
        <v>82</v>
      </c>
      <c r="N397" s="41">
        <v>10</v>
      </c>
      <c r="O397" s="42">
        <v>0.35</v>
      </c>
    </row>
    <row r="398" spans="1:15" ht="78.75" x14ac:dyDescent="0.25">
      <c r="A398" s="17" t="s">
        <v>100</v>
      </c>
      <c r="B398" s="18" t="s">
        <v>101</v>
      </c>
      <c r="C398" s="19">
        <v>120</v>
      </c>
      <c r="D398" s="20">
        <v>16.8</v>
      </c>
      <c r="E398" s="20">
        <v>12.23</v>
      </c>
      <c r="F398" s="20">
        <v>14.51</v>
      </c>
      <c r="G398" s="20">
        <v>242.4</v>
      </c>
      <c r="H398" s="20">
        <v>0.16</v>
      </c>
      <c r="I398" s="20">
        <v>0.22</v>
      </c>
      <c r="J398" s="20">
        <v>120</v>
      </c>
      <c r="K398" s="20">
        <v>1.26</v>
      </c>
      <c r="L398" s="20">
        <v>104.73</v>
      </c>
      <c r="M398" s="20">
        <v>71.56</v>
      </c>
      <c r="N398" s="20">
        <v>8.73</v>
      </c>
      <c r="O398" s="49">
        <v>0.31</v>
      </c>
    </row>
    <row r="399" spans="1:15" ht="47.25" x14ac:dyDescent="0.25">
      <c r="A399" s="50" t="s">
        <v>102</v>
      </c>
      <c r="B399" s="18" t="s">
        <v>103</v>
      </c>
      <c r="C399" s="19">
        <v>220</v>
      </c>
      <c r="D399" s="20">
        <v>2.64</v>
      </c>
      <c r="E399" s="20">
        <v>5.97</v>
      </c>
      <c r="F399" s="20">
        <v>38.5</v>
      </c>
      <c r="G399" s="20">
        <v>234.96</v>
      </c>
      <c r="H399" s="20">
        <v>0.22</v>
      </c>
      <c r="I399" s="20">
        <v>1.58</v>
      </c>
      <c r="J399" s="20">
        <v>140</v>
      </c>
      <c r="K399" s="20">
        <v>0.22</v>
      </c>
      <c r="L399" s="20">
        <v>24.2</v>
      </c>
      <c r="M399" s="20">
        <v>119.99</v>
      </c>
      <c r="N399" s="20">
        <v>22.45</v>
      </c>
      <c r="O399" s="49">
        <v>2.4400000000000002E-2</v>
      </c>
    </row>
    <row r="400" spans="1:15" ht="60" x14ac:dyDescent="0.25">
      <c r="A400" s="50" t="s">
        <v>39</v>
      </c>
      <c r="B400" s="18" t="s">
        <v>40</v>
      </c>
      <c r="C400" s="19">
        <v>55</v>
      </c>
      <c r="D400" s="20">
        <v>3.63</v>
      </c>
      <c r="E400" s="20">
        <v>0.66</v>
      </c>
      <c r="F400" s="20">
        <v>18.37</v>
      </c>
      <c r="G400" s="20">
        <v>95.7</v>
      </c>
      <c r="H400" s="20">
        <v>9.8999999999999991E-2</v>
      </c>
      <c r="I400" s="20">
        <v>0</v>
      </c>
      <c r="J400" s="20">
        <v>0</v>
      </c>
      <c r="K400" s="20">
        <v>0.77</v>
      </c>
      <c r="L400" s="20">
        <v>19.25</v>
      </c>
      <c r="M400" s="20">
        <v>86.9</v>
      </c>
      <c r="N400" s="20">
        <v>25.85</v>
      </c>
      <c r="O400" s="20">
        <v>2.145</v>
      </c>
    </row>
    <row r="401" spans="1:15" ht="63" x14ac:dyDescent="0.25">
      <c r="A401" s="21" t="s">
        <v>104</v>
      </c>
      <c r="B401" s="48" t="s">
        <v>105</v>
      </c>
      <c r="C401" s="19">
        <v>200</v>
      </c>
      <c r="D401" s="20">
        <v>0.5</v>
      </c>
      <c r="E401" s="20">
        <v>0</v>
      </c>
      <c r="F401" s="20">
        <v>27</v>
      </c>
      <c r="G401" s="20">
        <v>110</v>
      </c>
      <c r="H401" s="20">
        <v>0.01</v>
      </c>
      <c r="I401" s="20">
        <v>0.5</v>
      </c>
      <c r="J401" s="20">
        <v>0</v>
      </c>
      <c r="K401" s="20">
        <v>0</v>
      </c>
      <c r="L401" s="20">
        <v>28</v>
      </c>
      <c r="M401" s="20">
        <v>19</v>
      </c>
      <c r="N401" s="20">
        <v>7</v>
      </c>
      <c r="O401" s="49">
        <v>0.14000000000000001</v>
      </c>
    </row>
    <row r="402" spans="1:15" ht="16.5" thickBot="1" x14ac:dyDescent="0.3">
      <c r="A402" s="26" t="s">
        <v>45</v>
      </c>
      <c r="B402" s="27"/>
      <c r="C402" s="28">
        <f>SUM(C396:C401)</f>
        <v>945</v>
      </c>
      <c r="D402" s="29">
        <f>SUM(D396:D401)</f>
        <v>32.28</v>
      </c>
      <c r="E402" s="29">
        <f t="shared" ref="E402:O402" si="85">SUM(E396:E401)</f>
        <v>34.619999999999997</v>
      </c>
      <c r="F402" s="29">
        <f t="shared" si="85"/>
        <v>140.09</v>
      </c>
      <c r="G402" s="29">
        <f t="shared" si="85"/>
        <v>985.7</v>
      </c>
      <c r="H402" s="29">
        <f t="shared" si="85"/>
        <v>0.68899999999999995</v>
      </c>
      <c r="I402" s="29">
        <f t="shared" si="85"/>
        <v>9.5500000000000007</v>
      </c>
      <c r="J402" s="29">
        <f t="shared" si="85"/>
        <v>397.5</v>
      </c>
      <c r="K402" s="29">
        <f t="shared" si="85"/>
        <v>3.7</v>
      </c>
      <c r="L402" s="29">
        <f t="shared" si="85"/>
        <v>337.18</v>
      </c>
      <c r="M402" s="29">
        <f t="shared" si="85"/>
        <v>416.45000000000005</v>
      </c>
      <c r="N402" s="29">
        <f t="shared" si="85"/>
        <v>89.03</v>
      </c>
      <c r="O402" s="29">
        <f t="shared" si="85"/>
        <v>3.6694</v>
      </c>
    </row>
    <row r="403" spans="1:15" ht="16.5" thickTop="1" x14ac:dyDescent="0.25">
      <c r="A403" s="101" t="s">
        <v>78</v>
      </c>
      <c r="B403" s="102"/>
      <c r="C403" s="82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4"/>
    </row>
    <row r="404" spans="1:15" ht="126" x14ac:dyDescent="0.25">
      <c r="A404" s="85" t="s">
        <v>106</v>
      </c>
      <c r="B404" s="86" t="s">
        <v>107</v>
      </c>
      <c r="C404" s="87">
        <v>120</v>
      </c>
      <c r="D404" s="88">
        <v>11.06</v>
      </c>
      <c r="E404" s="88">
        <v>10.06</v>
      </c>
      <c r="F404" s="88">
        <v>18.510000000000002</v>
      </c>
      <c r="G404" s="88">
        <v>195.7</v>
      </c>
      <c r="H404" s="88">
        <v>0.02</v>
      </c>
      <c r="I404" s="88">
        <v>1.998</v>
      </c>
      <c r="J404" s="88">
        <v>1.8898999999999999E-2</v>
      </c>
      <c r="K404" s="88">
        <v>0.21</v>
      </c>
      <c r="L404" s="88">
        <v>18.28</v>
      </c>
      <c r="M404" s="88">
        <v>7.7</v>
      </c>
      <c r="N404" s="88">
        <v>19.983000000000001</v>
      </c>
      <c r="O404" s="89">
        <v>0.64</v>
      </c>
    </row>
    <row r="405" spans="1:15" ht="78.75" x14ac:dyDescent="0.25">
      <c r="A405" s="43" t="s">
        <v>108</v>
      </c>
      <c r="B405" s="44" t="s">
        <v>109</v>
      </c>
      <c r="C405" s="45" t="s">
        <v>110</v>
      </c>
      <c r="D405" s="46">
        <v>4.18</v>
      </c>
      <c r="E405" s="46">
        <v>11.14</v>
      </c>
      <c r="F405" s="46">
        <v>28.89</v>
      </c>
      <c r="G405" s="46">
        <v>229.31</v>
      </c>
      <c r="H405" s="46">
        <v>0.22</v>
      </c>
      <c r="I405" s="46">
        <v>1.6</v>
      </c>
      <c r="J405" s="46">
        <v>140</v>
      </c>
      <c r="K405" s="46">
        <v>0.22</v>
      </c>
      <c r="L405" s="46">
        <v>24.2</v>
      </c>
      <c r="M405" s="46">
        <v>120</v>
      </c>
      <c r="N405" s="46">
        <v>22.45</v>
      </c>
      <c r="O405" s="51">
        <v>0.02</v>
      </c>
    </row>
    <row r="406" spans="1:15" ht="51" x14ac:dyDescent="0.25">
      <c r="A406" s="21" t="s">
        <v>24</v>
      </c>
      <c r="B406" s="103" t="s">
        <v>25</v>
      </c>
      <c r="C406" s="36">
        <v>80</v>
      </c>
      <c r="D406" s="37">
        <v>6.08</v>
      </c>
      <c r="E406" s="37">
        <v>0.64</v>
      </c>
      <c r="F406" s="37">
        <v>39.36</v>
      </c>
      <c r="G406" s="37">
        <v>188</v>
      </c>
      <c r="H406" s="37">
        <v>8.8000000000000009E-2</v>
      </c>
      <c r="I406" s="37">
        <v>0</v>
      </c>
      <c r="J406" s="37">
        <v>0</v>
      </c>
      <c r="K406" s="37">
        <v>0.88</v>
      </c>
      <c r="L406" s="37">
        <v>16</v>
      </c>
      <c r="M406" s="37">
        <v>52</v>
      </c>
      <c r="N406" s="37">
        <v>11.2</v>
      </c>
      <c r="O406" s="37">
        <v>0.88</v>
      </c>
    </row>
    <row r="407" spans="1:15" ht="78.75" x14ac:dyDescent="0.25">
      <c r="A407" s="75" t="s">
        <v>111</v>
      </c>
      <c r="B407" s="76" t="s">
        <v>112</v>
      </c>
      <c r="C407" s="77">
        <v>200</v>
      </c>
      <c r="D407" s="78">
        <v>0.4</v>
      </c>
      <c r="E407" s="78">
        <v>0.2</v>
      </c>
      <c r="F407" s="78">
        <v>13.7</v>
      </c>
      <c r="G407" s="78">
        <v>58.2</v>
      </c>
      <c r="H407" s="78">
        <v>0.02</v>
      </c>
      <c r="I407" s="78">
        <v>16.7</v>
      </c>
      <c r="J407" s="78">
        <v>0</v>
      </c>
      <c r="K407" s="78">
        <v>0.1</v>
      </c>
      <c r="L407" s="78">
        <v>8.1</v>
      </c>
      <c r="M407" s="78">
        <v>6.4</v>
      </c>
      <c r="N407" s="78">
        <v>6.3</v>
      </c>
      <c r="O407" s="79">
        <v>0.28999999999999998</v>
      </c>
    </row>
    <row r="408" spans="1:15" ht="16.5" thickBot="1" x14ac:dyDescent="0.3">
      <c r="A408" s="52" t="s">
        <v>113</v>
      </c>
      <c r="B408" s="53"/>
      <c r="C408" s="28">
        <f>C404+222+C406+C407</f>
        <v>622</v>
      </c>
      <c r="D408" s="29">
        <f>SUM(D404:D407)</f>
        <v>21.72</v>
      </c>
      <c r="E408" s="29">
        <f t="shared" ref="E408:O408" si="86">SUM(E404:E407)</f>
        <v>22.040000000000003</v>
      </c>
      <c r="F408" s="29">
        <f t="shared" si="86"/>
        <v>100.46000000000001</v>
      </c>
      <c r="G408" s="29">
        <f t="shared" si="86"/>
        <v>671.21</v>
      </c>
      <c r="H408" s="29">
        <f t="shared" si="86"/>
        <v>0.34800000000000003</v>
      </c>
      <c r="I408" s="29">
        <f t="shared" si="86"/>
        <v>20.297999999999998</v>
      </c>
      <c r="J408" s="29">
        <f t="shared" si="86"/>
        <v>140.018899</v>
      </c>
      <c r="K408" s="29">
        <f t="shared" si="86"/>
        <v>1.4100000000000001</v>
      </c>
      <c r="L408" s="29">
        <f t="shared" si="86"/>
        <v>66.58</v>
      </c>
      <c r="M408" s="29">
        <f t="shared" si="86"/>
        <v>186.1</v>
      </c>
      <c r="N408" s="29">
        <f t="shared" si="86"/>
        <v>59.932999999999993</v>
      </c>
      <c r="O408" s="29">
        <f t="shared" si="86"/>
        <v>1.83</v>
      </c>
    </row>
    <row r="409" spans="1:15" ht="16.5" thickTop="1" x14ac:dyDescent="0.25">
      <c r="A409" s="12" t="s">
        <v>52</v>
      </c>
      <c r="B409" s="13"/>
      <c r="C409" s="31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3"/>
    </row>
    <row r="410" spans="1:15" ht="51" x14ac:dyDescent="0.25">
      <c r="A410" s="22" t="s">
        <v>53</v>
      </c>
      <c r="B410" s="104" t="s">
        <v>114</v>
      </c>
      <c r="C410" s="19">
        <v>250</v>
      </c>
      <c r="D410" s="24">
        <v>7.25</v>
      </c>
      <c r="E410" s="24">
        <v>6.25</v>
      </c>
      <c r="F410" s="24">
        <v>10</v>
      </c>
      <c r="G410" s="24">
        <v>125</v>
      </c>
      <c r="H410" s="24">
        <v>0.1</v>
      </c>
      <c r="I410" s="24">
        <v>14.25</v>
      </c>
      <c r="J410" s="24">
        <v>0.05</v>
      </c>
      <c r="K410" s="24">
        <v>0</v>
      </c>
      <c r="L410" s="24">
        <v>300</v>
      </c>
      <c r="M410" s="24">
        <v>225</v>
      </c>
      <c r="N410" s="24">
        <v>35</v>
      </c>
      <c r="O410" s="105">
        <v>0.25</v>
      </c>
    </row>
    <row r="411" spans="1:15" ht="51" x14ac:dyDescent="0.25">
      <c r="A411" s="21" t="s">
        <v>115</v>
      </c>
      <c r="B411" s="59" t="s">
        <v>116</v>
      </c>
      <c r="C411" s="60">
        <v>100</v>
      </c>
      <c r="D411" s="46">
        <v>13.33</v>
      </c>
      <c r="E411" s="46">
        <v>15</v>
      </c>
      <c r="F411" s="46">
        <v>87.2</v>
      </c>
      <c r="G411" s="46">
        <v>537</v>
      </c>
      <c r="H411" s="46">
        <v>0.12</v>
      </c>
      <c r="I411" s="46">
        <v>0.17</v>
      </c>
      <c r="J411" s="46">
        <v>0.13</v>
      </c>
      <c r="K411" s="46">
        <v>1.2</v>
      </c>
      <c r="L411" s="46">
        <v>31.7</v>
      </c>
      <c r="M411" s="46">
        <v>95</v>
      </c>
      <c r="N411" s="46">
        <v>20</v>
      </c>
      <c r="O411" s="46">
        <v>1.33</v>
      </c>
    </row>
    <row r="412" spans="1:15" ht="16.5" thickBot="1" x14ac:dyDescent="0.3">
      <c r="A412" s="52" t="s">
        <v>57</v>
      </c>
      <c r="B412" s="53"/>
      <c r="C412" s="28">
        <f>SUM(C410:C411)</f>
        <v>350</v>
      </c>
      <c r="D412" s="29">
        <f>SUM(D410:D411)</f>
        <v>20.58</v>
      </c>
      <c r="E412" s="29">
        <f t="shared" ref="E412:O412" si="87">SUM(E410:E411)</f>
        <v>21.25</v>
      </c>
      <c r="F412" s="29">
        <f t="shared" si="87"/>
        <v>97.2</v>
      </c>
      <c r="G412" s="29">
        <f t="shared" si="87"/>
        <v>662</v>
      </c>
      <c r="H412" s="29">
        <f t="shared" si="87"/>
        <v>0.22</v>
      </c>
      <c r="I412" s="29">
        <f t="shared" si="87"/>
        <v>14.42</v>
      </c>
      <c r="J412" s="29">
        <f t="shared" si="87"/>
        <v>0.18</v>
      </c>
      <c r="K412" s="29">
        <f t="shared" si="87"/>
        <v>1.2</v>
      </c>
      <c r="L412" s="29">
        <f t="shared" si="87"/>
        <v>331.7</v>
      </c>
      <c r="M412" s="29">
        <f t="shared" si="87"/>
        <v>320</v>
      </c>
      <c r="N412" s="29">
        <f t="shared" si="87"/>
        <v>55</v>
      </c>
      <c r="O412" s="29">
        <f t="shared" si="87"/>
        <v>1.58</v>
      </c>
    </row>
    <row r="413" spans="1:15" ht="17.25" thickTop="1" thickBot="1" x14ac:dyDescent="0.3">
      <c r="A413" s="106" t="s">
        <v>117</v>
      </c>
      <c r="B413" s="107"/>
      <c r="C413" s="108"/>
      <c r="D413" s="61">
        <f>D394+D402+D408</f>
        <v>77.12</v>
      </c>
      <c r="E413" s="61">
        <f t="shared" ref="E413:O413" si="88">E394+E402+E408</f>
        <v>80.48</v>
      </c>
      <c r="F413" s="61">
        <f t="shared" si="88"/>
        <v>341.40999999999997</v>
      </c>
      <c r="G413" s="61">
        <f t="shared" si="88"/>
        <v>2370.5300000000002</v>
      </c>
      <c r="H413" s="61">
        <f t="shared" si="88"/>
        <v>1.337</v>
      </c>
      <c r="I413" s="61">
        <f t="shared" si="88"/>
        <v>94.447999999999993</v>
      </c>
      <c r="J413" s="61">
        <f t="shared" si="88"/>
        <v>657.51889900000003</v>
      </c>
      <c r="K413" s="61">
        <f t="shared" si="88"/>
        <v>10.81</v>
      </c>
      <c r="L413" s="61">
        <f t="shared" si="88"/>
        <v>614.29000000000008</v>
      </c>
      <c r="M413" s="61">
        <f t="shared" si="88"/>
        <v>757.24000000000012</v>
      </c>
      <c r="N413" s="61">
        <f t="shared" si="88"/>
        <v>183.96299999999999</v>
      </c>
      <c r="O413" s="61">
        <f t="shared" si="88"/>
        <v>7.8994</v>
      </c>
    </row>
    <row r="414" spans="1:15" ht="17.25" thickTop="1" thickBot="1" x14ac:dyDescent="0.3">
      <c r="A414" s="106" t="s">
        <v>118</v>
      </c>
      <c r="B414" s="107"/>
      <c r="C414" s="108"/>
      <c r="D414" s="61">
        <f>D394+D402+D412</f>
        <v>75.98</v>
      </c>
      <c r="E414" s="61">
        <f t="shared" ref="E414:O414" si="89">E394+E402+E412</f>
        <v>79.69</v>
      </c>
      <c r="F414" s="61">
        <f t="shared" si="89"/>
        <v>338.15</v>
      </c>
      <c r="G414" s="61">
        <f t="shared" si="89"/>
        <v>2361.3200000000002</v>
      </c>
      <c r="H414" s="61">
        <f t="shared" si="89"/>
        <v>1.2089999999999999</v>
      </c>
      <c r="I414" s="61">
        <f t="shared" si="89"/>
        <v>88.57</v>
      </c>
      <c r="J414" s="61">
        <f t="shared" si="89"/>
        <v>517.67999999999995</v>
      </c>
      <c r="K414" s="61">
        <f t="shared" si="89"/>
        <v>10.6</v>
      </c>
      <c r="L414" s="61">
        <f t="shared" si="89"/>
        <v>879.41000000000008</v>
      </c>
      <c r="M414" s="61">
        <f t="shared" si="89"/>
        <v>891.1400000000001</v>
      </c>
      <c r="N414" s="61">
        <f t="shared" si="89"/>
        <v>179.03</v>
      </c>
      <c r="O414" s="61">
        <f t="shared" si="89"/>
        <v>7.6494</v>
      </c>
    </row>
    <row r="415" spans="1:15" ht="17.25" thickTop="1" thickBot="1" x14ac:dyDescent="0.3">
      <c r="A415" s="93" t="s">
        <v>119</v>
      </c>
      <c r="B415" s="94"/>
      <c r="C415" s="67"/>
      <c r="D415" s="61">
        <f>D394+D402+D408+D412</f>
        <v>97.7</v>
      </c>
      <c r="E415" s="61">
        <f t="shared" ref="E415:O415" si="90">E394+E402+E408+E412</f>
        <v>101.73</v>
      </c>
      <c r="F415" s="61">
        <f t="shared" si="90"/>
        <v>438.60999999999996</v>
      </c>
      <c r="G415" s="61">
        <f t="shared" si="90"/>
        <v>3032.53</v>
      </c>
      <c r="H415" s="61">
        <f t="shared" si="90"/>
        <v>1.5569999999999999</v>
      </c>
      <c r="I415" s="61">
        <f t="shared" si="90"/>
        <v>108.86799999999999</v>
      </c>
      <c r="J415" s="61">
        <f t="shared" si="90"/>
        <v>657.69889899999998</v>
      </c>
      <c r="K415" s="61">
        <f t="shared" si="90"/>
        <v>12.01</v>
      </c>
      <c r="L415" s="61">
        <f t="shared" si="90"/>
        <v>945.99</v>
      </c>
      <c r="M415" s="61">
        <f t="shared" si="90"/>
        <v>1077.2400000000002</v>
      </c>
      <c r="N415" s="61">
        <f t="shared" si="90"/>
        <v>238.96299999999999</v>
      </c>
      <c r="O415" s="61">
        <f t="shared" si="90"/>
        <v>9.4794</v>
      </c>
    </row>
    <row r="416" spans="1:15" ht="15.75" thickTop="1" x14ac:dyDescent="0.25">
      <c r="A416" s="2"/>
      <c r="B416" s="2"/>
      <c r="C416" s="2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70" t="s">
        <v>61</v>
      </c>
      <c r="O416" s="70"/>
    </row>
    <row r="417" spans="1:15" ht="16.5" thickBot="1" x14ac:dyDescent="0.3">
      <c r="A417" s="1" t="s">
        <v>265</v>
      </c>
      <c r="B417" s="2"/>
      <c r="C417" s="2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</row>
    <row r="418" spans="1:15" ht="16.5" thickTop="1" x14ac:dyDescent="0.25">
      <c r="A418" s="3" t="s">
        <v>1</v>
      </c>
      <c r="B418" s="4" t="s">
        <v>2</v>
      </c>
      <c r="C418" s="4" t="s">
        <v>3</v>
      </c>
      <c r="D418" s="5" t="s">
        <v>4</v>
      </c>
      <c r="E418" s="5"/>
      <c r="F418" s="5"/>
      <c r="G418" s="5" t="s">
        <v>5</v>
      </c>
      <c r="H418" s="5" t="s">
        <v>6</v>
      </c>
      <c r="I418" s="5"/>
      <c r="J418" s="5"/>
      <c r="K418" s="5"/>
      <c r="L418" s="5" t="s">
        <v>7</v>
      </c>
      <c r="M418" s="5"/>
      <c r="N418" s="5"/>
      <c r="O418" s="6"/>
    </row>
    <row r="419" spans="1:15" ht="32.25" thickBot="1" x14ac:dyDescent="0.3">
      <c r="A419" s="7"/>
      <c r="B419" s="8"/>
      <c r="C419" s="8"/>
      <c r="D419" s="9" t="s">
        <v>8</v>
      </c>
      <c r="E419" s="9" t="s">
        <v>9</v>
      </c>
      <c r="F419" s="9" t="s">
        <v>10</v>
      </c>
      <c r="G419" s="10"/>
      <c r="H419" s="9" t="s">
        <v>11</v>
      </c>
      <c r="I419" s="9" t="s">
        <v>12</v>
      </c>
      <c r="J419" s="9" t="s">
        <v>13</v>
      </c>
      <c r="K419" s="9" t="s">
        <v>14</v>
      </c>
      <c r="L419" s="9" t="s">
        <v>15</v>
      </c>
      <c r="M419" s="9" t="s">
        <v>16</v>
      </c>
      <c r="N419" s="9" t="s">
        <v>17</v>
      </c>
      <c r="O419" s="11" t="s">
        <v>18</v>
      </c>
    </row>
    <row r="420" spans="1:15" ht="16.5" thickTop="1" x14ac:dyDescent="0.25">
      <c r="A420" s="12" t="s">
        <v>19</v>
      </c>
      <c r="B420" s="13"/>
      <c r="C420" s="14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95"/>
    </row>
    <row r="421" spans="1:15" ht="94.5" x14ac:dyDescent="0.25">
      <c r="A421" s="21" t="s">
        <v>121</v>
      </c>
      <c r="B421" s="18" t="s">
        <v>122</v>
      </c>
      <c r="C421" s="19">
        <v>250</v>
      </c>
      <c r="D421" s="20">
        <v>10.47</v>
      </c>
      <c r="E421" s="20">
        <v>15</v>
      </c>
      <c r="F421" s="20">
        <v>53.65</v>
      </c>
      <c r="G421" s="20">
        <v>410.55</v>
      </c>
      <c r="H421" s="20">
        <v>0.26</v>
      </c>
      <c r="I421" s="20">
        <v>0</v>
      </c>
      <c r="J421" s="20">
        <v>240</v>
      </c>
      <c r="K421" s="20">
        <v>0.08</v>
      </c>
      <c r="L421" s="20">
        <v>49.31</v>
      </c>
      <c r="M421" s="20">
        <v>159.33000000000001</v>
      </c>
      <c r="N421" s="20">
        <v>39.700000000000003</v>
      </c>
      <c r="O421" s="20">
        <v>0.26</v>
      </c>
    </row>
    <row r="422" spans="1:15" ht="47.25" x14ac:dyDescent="0.25">
      <c r="A422" s="109" t="s">
        <v>123</v>
      </c>
      <c r="B422" s="104" t="s">
        <v>124</v>
      </c>
      <c r="C422" s="19">
        <v>60</v>
      </c>
      <c r="D422" s="20">
        <v>10.36</v>
      </c>
      <c r="E422" s="20">
        <v>7.28</v>
      </c>
      <c r="F422" s="20">
        <v>19.87</v>
      </c>
      <c r="G422" s="20">
        <v>150.69999999999999</v>
      </c>
      <c r="H422" s="20">
        <v>0.1</v>
      </c>
      <c r="I422" s="20">
        <v>0</v>
      </c>
      <c r="J422" s="20">
        <v>75</v>
      </c>
      <c r="K422" s="20">
        <v>0.28000000000000003</v>
      </c>
      <c r="L422" s="20">
        <v>128.22</v>
      </c>
      <c r="M422" s="20">
        <v>102.1</v>
      </c>
      <c r="N422" s="20">
        <v>9</v>
      </c>
      <c r="O422" s="20">
        <v>0.9</v>
      </c>
    </row>
    <row r="423" spans="1:15" ht="51" x14ac:dyDescent="0.25">
      <c r="A423" s="43" t="s">
        <v>41</v>
      </c>
      <c r="B423" s="18" t="s">
        <v>125</v>
      </c>
      <c r="C423" s="19">
        <v>100</v>
      </c>
      <c r="D423" s="20">
        <v>0.8</v>
      </c>
      <c r="E423" s="20">
        <v>0.4</v>
      </c>
      <c r="F423" s="20">
        <v>8.1</v>
      </c>
      <c r="G423" s="20">
        <v>47</v>
      </c>
      <c r="H423" s="24">
        <v>0.02</v>
      </c>
      <c r="I423" s="24">
        <v>180</v>
      </c>
      <c r="J423" s="24">
        <v>0</v>
      </c>
      <c r="K423" s="24">
        <v>0.3</v>
      </c>
      <c r="L423" s="24">
        <v>40</v>
      </c>
      <c r="M423" s="24">
        <v>34</v>
      </c>
      <c r="N423" s="24">
        <v>25</v>
      </c>
      <c r="O423" s="25">
        <v>0.8</v>
      </c>
    </row>
    <row r="424" spans="1:15" ht="78.75" x14ac:dyDescent="0.25">
      <c r="A424" s="21" t="s">
        <v>126</v>
      </c>
      <c r="B424" s="18" t="s">
        <v>127</v>
      </c>
      <c r="C424" s="19">
        <v>200</v>
      </c>
      <c r="D424" s="20">
        <v>2.2000000000000002</v>
      </c>
      <c r="E424" s="20">
        <v>2.2000000000000002</v>
      </c>
      <c r="F424" s="20">
        <v>22.4</v>
      </c>
      <c r="G424" s="20">
        <v>118</v>
      </c>
      <c r="H424" s="20">
        <v>0.02</v>
      </c>
      <c r="I424" s="20">
        <v>0.2</v>
      </c>
      <c r="J424" s="20">
        <v>0.01</v>
      </c>
      <c r="K424" s="20">
        <v>0</v>
      </c>
      <c r="L424" s="20">
        <v>62</v>
      </c>
      <c r="M424" s="20">
        <v>71</v>
      </c>
      <c r="N424" s="20">
        <v>23</v>
      </c>
      <c r="O424" s="49">
        <v>1</v>
      </c>
    </row>
    <row r="425" spans="1:15" ht="16.5" thickBot="1" x14ac:dyDescent="0.3">
      <c r="A425" s="26" t="s">
        <v>28</v>
      </c>
      <c r="B425" s="27"/>
      <c r="C425" s="28">
        <f>SUM(C421:C424)</f>
        <v>610</v>
      </c>
      <c r="D425" s="29">
        <f>SUM(D421:D424)</f>
        <v>23.83</v>
      </c>
      <c r="E425" s="29">
        <f t="shared" ref="E425:O425" si="91">SUM(E421:E424)</f>
        <v>24.88</v>
      </c>
      <c r="F425" s="29">
        <f t="shared" si="91"/>
        <v>104.01999999999998</v>
      </c>
      <c r="G425" s="29">
        <f t="shared" si="91"/>
        <v>726.25</v>
      </c>
      <c r="H425" s="29">
        <f t="shared" si="91"/>
        <v>0.4</v>
      </c>
      <c r="I425" s="29">
        <f t="shared" si="91"/>
        <v>180.2</v>
      </c>
      <c r="J425" s="29">
        <f t="shared" si="91"/>
        <v>315.01</v>
      </c>
      <c r="K425" s="29">
        <f t="shared" si="91"/>
        <v>0.66</v>
      </c>
      <c r="L425" s="29">
        <f t="shared" si="91"/>
        <v>279.52999999999997</v>
      </c>
      <c r="M425" s="29">
        <f t="shared" si="91"/>
        <v>366.43</v>
      </c>
      <c r="N425" s="29">
        <f t="shared" si="91"/>
        <v>96.7</v>
      </c>
      <c r="O425" s="29">
        <f t="shared" si="91"/>
        <v>2.96</v>
      </c>
    </row>
    <row r="426" spans="1:15" ht="16.5" thickTop="1" x14ac:dyDescent="0.25">
      <c r="A426" s="54" t="s">
        <v>29</v>
      </c>
      <c r="B426" s="55"/>
      <c r="C426" s="56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8"/>
    </row>
    <row r="427" spans="1:15" ht="63" x14ac:dyDescent="0.25">
      <c r="A427" s="22" t="s">
        <v>128</v>
      </c>
      <c r="B427" s="18" t="s">
        <v>129</v>
      </c>
      <c r="C427" s="19">
        <v>100</v>
      </c>
      <c r="D427" s="37">
        <v>1.6</v>
      </c>
      <c r="E427" s="20">
        <v>6.2</v>
      </c>
      <c r="F427" s="20">
        <v>5.9</v>
      </c>
      <c r="G427" s="20">
        <v>85</v>
      </c>
      <c r="H427" s="20">
        <v>0.03</v>
      </c>
      <c r="I427" s="20">
        <v>9.6</v>
      </c>
      <c r="J427" s="20">
        <v>0</v>
      </c>
      <c r="K427" s="20">
        <v>4.5</v>
      </c>
      <c r="L427" s="20">
        <v>30.5</v>
      </c>
      <c r="M427" s="20">
        <v>25.3</v>
      </c>
      <c r="N427" s="20">
        <v>17.7</v>
      </c>
      <c r="O427" s="20">
        <v>0.98</v>
      </c>
    </row>
    <row r="428" spans="1:15" ht="63" x14ac:dyDescent="0.25">
      <c r="A428" s="21" t="s">
        <v>130</v>
      </c>
      <c r="B428" s="18" t="s">
        <v>131</v>
      </c>
      <c r="C428" s="19">
        <v>280</v>
      </c>
      <c r="D428" s="20">
        <v>5.29</v>
      </c>
      <c r="E428" s="20">
        <v>5.88</v>
      </c>
      <c r="F428" s="20">
        <v>18.2</v>
      </c>
      <c r="G428" s="20">
        <v>135.80000000000001</v>
      </c>
      <c r="H428" s="20">
        <v>0.10079999999999999</v>
      </c>
      <c r="I428" s="20">
        <v>8.5960000000000001</v>
      </c>
      <c r="J428" s="20">
        <v>140</v>
      </c>
      <c r="K428" s="20">
        <v>2.6320000000000001</v>
      </c>
      <c r="L428" s="20">
        <v>17.36</v>
      </c>
      <c r="M428" s="20">
        <v>70.56</v>
      </c>
      <c r="N428" s="20">
        <v>15.28</v>
      </c>
      <c r="O428" s="20">
        <v>0.44</v>
      </c>
    </row>
    <row r="429" spans="1:15" ht="63" x14ac:dyDescent="0.25">
      <c r="A429" s="109" t="s">
        <v>132</v>
      </c>
      <c r="B429" s="18" t="s">
        <v>133</v>
      </c>
      <c r="C429" s="19">
        <v>100</v>
      </c>
      <c r="D429" s="20">
        <v>14.79</v>
      </c>
      <c r="E429" s="20">
        <v>12.3</v>
      </c>
      <c r="F429" s="20">
        <v>15.8</v>
      </c>
      <c r="G429" s="20">
        <v>231.5</v>
      </c>
      <c r="H429" s="20">
        <v>0.18</v>
      </c>
      <c r="I429" s="20">
        <v>9</v>
      </c>
      <c r="J429" s="20">
        <v>0.45</v>
      </c>
      <c r="K429" s="20">
        <v>42</v>
      </c>
      <c r="L429" s="20">
        <v>185</v>
      </c>
      <c r="M429" s="20">
        <v>55</v>
      </c>
      <c r="N429" s="20">
        <v>0</v>
      </c>
      <c r="O429" s="110">
        <v>0</v>
      </c>
    </row>
    <row r="430" spans="1:15" ht="51" x14ac:dyDescent="0.25">
      <c r="A430" s="43" t="s">
        <v>37</v>
      </c>
      <c r="B430" s="44" t="s">
        <v>38</v>
      </c>
      <c r="C430" s="45">
        <v>180</v>
      </c>
      <c r="D430" s="46">
        <v>4.43</v>
      </c>
      <c r="E430" s="46">
        <v>7.29</v>
      </c>
      <c r="F430" s="46">
        <v>40.57</v>
      </c>
      <c r="G430" s="46">
        <v>245.52</v>
      </c>
      <c r="H430" s="46">
        <v>3.5999999999999997E-2</v>
      </c>
      <c r="I430" s="46">
        <v>0</v>
      </c>
      <c r="J430" s="46">
        <v>4.4999999999999998E-2</v>
      </c>
      <c r="K430" s="46">
        <v>0.34200000000000003</v>
      </c>
      <c r="L430" s="46">
        <v>6.12</v>
      </c>
      <c r="M430" s="46">
        <v>94.4</v>
      </c>
      <c r="N430" s="46">
        <v>27.36</v>
      </c>
      <c r="O430" s="46">
        <v>0.63</v>
      </c>
    </row>
    <row r="431" spans="1:15" ht="51" x14ac:dyDescent="0.25">
      <c r="A431" s="43" t="s">
        <v>24</v>
      </c>
      <c r="B431" s="18" t="s">
        <v>25</v>
      </c>
      <c r="C431" s="19">
        <v>80</v>
      </c>
      <c r="D431" s="20">
        <v>6.08</v>
      </c>
      <c r="E431" s="20">
        <v>0.64</v>
      </c>
      <c r="F431" s="20">
        <v>39.36</v>
      </c>
      <c r="G431" s="20">
        <v>188</v>
      </c>
      <c r="H431" s="20">
        <v>8.8000000000000009E-2</v>
      </c>
      <c r="I431" s="20">
        <v>0</v>
      </c>
      <c r="J431" s="20">
        <v>0</v>
      </c>
      <c r="K431" s="20">
        <v>0.88</v>
      </c>
      <c r="L431" s="20">
        <v>16</v>
      </c>
      <c r="M431" s="20">
        <v>52</v>
      </c>
      <c r="N431" s="20">
        <v>11.2</v>
      </c>
      <c r="O431" s="20">
        <v>0.88</v>
      </c>
    </row>
    <row r="432" spans="1:15" ht="110.25" x14ac:dyDescent="0.25">
      <c r="A432" s="109" t="s">
        <v>134</v>
      </c>
      <c r="B432" s="48" t="s">
        <v>135</v>
      </c>
      <c r="C432" s="19">
        <v>200</v>
      </c>
      <c r="D432" s="20">
        <v>0.1</v>
      </c>
      <c r="E432" s="20">
        <v>0</v>
      </c>
      <c r="F432" s="20">
        <v>21</v>
      </c>
      <c r="G432" s="20">
        <v>84.4</v>
      </c>
      <c r="H432" s="20">
        <v>0.02</v>
      </c>
      <c r="I432" s="20">
        <v>0.45</v>
      </c>
      <c r="J432" s="20">
        <v>0</v>
      </c>
      <c r="K432" s="20">
        <v>0</v>
      </c>
      <c r="L432" s="20">
        <v>26</v>
      </c>
      <c r="M432" s="20">
        <v>18</v>
      </c>
      <c r="N432" s="20">
        <v>6</v>
      </c>
      <c r="O432" s="110">
        <v>1.25</v>
      </c>
    </row>
    <row r="433" spans="1:15" ht="16.5" thickBot="1" x14ac:dyDescent="0.3">
      <c r="A433" s="26" t="s">
        <v>45</v>
      </c>
      <c r="B433" s="27"/>
      <c r="C433" s="28">
        <f t="shared" ref="C433:O433" si="92">SUM(C427:C432)</f>
        <v>940</v>
      </c>
      <c r="D433" s="29">
        <f t="shared" si="92"/>
        <v>32.29</v>
      </c>
      <c r="E433" s="29">
        <f t="shared" si="92"/>
        <v>32.31</v>
      </c>
      <c r="F433" s="29">
        <f t="shared" si="92"/>
        <v>140.82999999999998</v>
      </c>
      <c r="G433" s="29">
        <f t="shared" si="92"/>
        <v>970.22</v>
      </c>
      <c r="H433" s="29">
        <f t="shared" si="92"/>
        <v>0.45479999999999998</v>
      </c>
      <c r="I433" s="29">
        <f t="shared" si="92"/>
        <v>27.645999999999997</v>
      </c>
      <c r="J433" s="29">
        <f t="shared" si="92"/>
        <v>140.49499999999998</v>
      </c>
      <c r="K433" s="29">
        <f t="shared" si="92"/>
        <v>50.353999999999999</v>
      </c>
      <c r="L433" s="29">
        <f t="shared" si="92"/>
        <v>280.98</v>
      </c>
      <c r="M433" s="29">
        <f t="shared" si="92"/>
        <v>315.26</v>
      </c>
      <c r="N433" s="29">
        <f t="shared" si="92"/>
        <v>77.539999999999992</v>
      </c>
      <c r="O433" s="29">
        <f t="shared" si="92"/>
        <v>4.18</v>
      </c>
    </row>
    <row r="434" spans="1:15" ht="16.5" thickTop="1" x14ac:dyDescent="0.25">
      <c r="A434" s="80" t="s">
        <v>78</v>
      </c>
      <c r="B434" s="81"/>
      <c r="C434" s="82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4"/>
    </row>
    <row r="435" spans="1:15" ht="47.25" x14ac:dyDescent="0.25">
      <c r="A435" s="17" t="s">
        <v>136</v>
      </c>
      <c r="B435" s="18" t="s">
        <v>21</v>
      </c>
      <c r="C435" s="19">
        <v>200</v>
      </c>
      <c r="D435" s="20">
        <v>14.45</v>
      </c>
      <c r="E435" s="20">
        <v>21.16</v>
      </c>
      <c r="F435" s="20">
        <v>44.72</v>
      </c>
      <c r="G435" s="20">
        <v>442</v>
      </c>
      <c r="H435" s="20">
        <v>0.18</v>
      </c>
      <c r="I435" s="20">
        <v>0</v>
      </c>
      <c r="J435" s="20">
        <v>108</v>
      </c>
      <c r="K435" s="20">
        <v>0.92</v>
      </c>
      <c r="L435" s="20">
        <v>169.3</v>
      </c>
      <c r="M435" s="20">
        <v>154.30000000000001</v>
      </c>
      <c r="N435" s="20">
        <v>12.9</v>
      </c>
      <c r="O435" s="20">
        <v>0.51</v>
      </c>
    </row>
    <row r="436" spans="1:15" ht="47.25" x14ac:dyDescent="0.25">
      <c r="A436" s="21" t="s">
        <v>22</v>
      </c>
      <c r="B436" s="18" t="s">
        <v>23</v>
      </c>
      <c r="C436" s="19">
        <v>150</v>
      </c>
      <c r="D436" s="20">
        <v>4.6500000000000004</v>
      </c>
      <c r="E436" s="20">
        <v>0.3</v>
      </c>
      <c r="F436" s="20">
        <v>10.050000000000001</v>
      </c>
      <c r="G436" s="20">
        <v>60</v>
      </c>
      <c r="H436" s="20">
        <v>0.18</v>
      </c>
      <c r="I436" s="20">
        <v>15</v>
      </c>
      <c r="J436" s="20">
        <v>0.45</v>
      </c>
      <c r="K436" s="20">
        <v>0</v>
      </c>
      <c r="L436" s="20">
        <v>30</v>
      </c>
      <c r="M436" s="20">
        <v>62</v>
      </c>
      <c r="N436" s="20">
        <v>31.5</v>
      </c>
      <c r="O436" s="20">
        <v>1.05</v>
      </c>
    </row>
    <row r="437" spans="1:15" ht="51" x14ac:dyDescent="0.25">
      <c r="A437" s="21" t="s">
        <v>24</v>
      </c>
      <c r="B437" s="18" t="s">
        <v>25</v>
      </c>
      <c r="C437" s="19">
        <v>50</v>
      </c>
      <c r="D437" s="20">
        <v>3.8</v>
      </c>
      <c r="E437" s="20">
        <v>0.4</v>
      </c>
      <c r="F437" s="20">
        <v>24.6</v>
      </c>
      <c r="G437" s="20">
        <v>117.5</v>
      </c>
      <c r="H437" s="20">
        <v>5.5E-2</v>
      </c>
      <c r="I437" s="20">
        <v>0</v>
      </c>
      <c r="J437" s="20">
        <v>0</v>
      </c>
      <c r="K437" s="20">
        <v>0.55000000000000004</v>
      </c>
      <c r="L437" s="20">
        <v>10</v>
      </c>
      <c r="M437" s="20">
        <v>32.5</v>
      </c>
      <c r="N437" s="20">
        <v>7</v>
      </c>
      <c r="O437" s="20">
        <v>0.55000000000000004</v>
      </c>
    </row>
    <row r="438" spans="1:15" ht="63" x14ac:dyDescent="0.25">
      <c r="A438" s="21" t="s">
        <v>137</v>
      </c>
      <c r="B438" s="18" t="s">
        <v>138</v>
      </c>
      <c r="C438" s="19">
        <v>200</v>
      </c>
      <c r="D438" s="20">
        <v>0.7</v>
      </c>
      <c r="E438" s="20">
        <v>0.3</v>
      </c>
      <c r="F438" s="20">
        <v>21.22</v>
      </c>
      <c r="G438" s="20">
        <v>97</v>
      </c>
      <c r="H438" s="24">
        <v>0.01</v>
      </c>
      <c r="I438" s="24">
        <v>70</v>
      </c>
      <c r="J438" s="24">
        <v>0</v>
      </c>
      <c r="K438" s="24">
        <v>0</v>
      </c>
      <c r="L438" s="24">
        <v>12</v>
      </c>
      <c r="M438" s="24">
        <v>3</v>
      </c>
      <c r="N438" s="24">
        <v>3</v>
      </c>
      <c r="O438" s="25">
        <v>1.5</v>
      </c>
    </row>
    <row r="439" spans="1:15" ht="16.5" thickBot="1" x14ac:dyDescent="0.3">
      <c r="A439" s="52" t="s">
        <v>51</v>
      </c>
      <c r="B439" s="53"/>
      <c r="C439" s="28">
        <f>SUM(C435:C438)</f>
        <v>600</v>
      </c>
      <c r="D439" s="29">
        <f>SUM(D435:D438)</f>
        <v>23.6</v>
      </c>
      <c r="E439" s="29">
        <f t="shared" ref="E439:O439" si="93">SUM(E435:E438)</f>
        <v>22.16</v>
      </c>
      <c r="F439" s="29">
        <f t="shared" si="93"/>
        <v>100.59</v>
      </c>
      <c r="G439" s="29">
        <f t="shared" si="93"/>
        <v>716.5</v>
      </c>
      <c r="H439" s="29">
        <f t="shared" si="93"/>
        <v>0.42499999999999999</v>
      </c>
      <c r="I439" s="29">
        <f t="shared" si="93"/>
        <v>85</v>
      </c>
      <c r="J439" s="29">
        <f t="shared" si="93"/>
        <v>108.45</v>
      </c>
      <c r="K439" s="29">
        <f t="shared" si="93"/>
        <v>1.4700000000000002</v>
      </c>
      <c r="L439" s="29">
        <f t="shared" si="93"/>
        <v>221.3</v>
      </c>
      <c r="M439" s="29">
        <f t="shared" si="93"/>
        <v>251.8</v>
      </c>
      <c r="N439" s="29">
        <f t="shared" si="93"/>
        <v>54.4</v>
      </c>
      <c r="O439" s="29">
        <f t="shared" si="93"/>
        <v>3.6100000000000003</v>
      </c>
    </row>
    <row r="440" spans="1:15" ht="16.5" thickTop="1" x14ac:dyDescent="0.25">
      <c r="A440" s="111" t="s">
        <v>52</v>
      </c>
      <c r="B440" s="112"/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3"/>
    </row>
    <row r="441" spans="1:15" ht="78.75" x14ac:dyDescent="0.25">
      <c r="A441" s="43" t="s">
        <v>139</v>
      </c>
      <c r="B441" s="44" t="s">
        <v>140</v>
      </c>
      <c r="C441" s="45">
        <v>250</v>
      </c>
      <c r="D441" s="113">
        <v>7.25</v>
      </c>
      <c r="E441" s="113">
        <v>3.75</v>
      </c>
      <c r="F441" s="113">
        <v>28.5</v>
      </c>
      <c r="G441" s="113">
        <v>177.5</v>
      </c>
      <c r="H441" s="113">
        <v>0.08</v>
      </c>
      <c r="I441" s="113">
        <v>1.5</v>
      </c>
      <c r="J441" s="113">
        <v>0.03</v>
      </c>
      <c r="K441" s="113">
        <v>0</v>
      </c>
      <c r="L441" s="113">
        <v>310</v>
      </c>
      <c r="M441" s="113">
        <v>237.5</v>
      </c>
      <c r="N441" s="113">
        <v>37.5</v>
      </c>
      <c r="O441" s="114">
        <v>0.25</v>
      </c>
    </row>
    <row r="442" spans="1:15" ht="63" x14ac:dyDescent="0.25">
      <c r="A442" s="115" t="s">
        <v>141</v>
      </c>
      <c r="B442" s="104" t="s">
        <v>142</v>
      </c>
      <c r="C442" s="60">
        <v>100</v>
      </c>
      <c r="D442" s="46">
        <v>9.5</v>
      </c>
      <c r="E442" s="46">
        <v>11.1</v>
      </c>
      <c r="F442" s="46">
        <v>64</v>
      </c>
      <c r="G442" s="46">
        <v>382.8</v>
      </c>
      <c r="H442" s="46">
        <v>0.93</v>
      </c>
      <c r="I442" s="46">
        <v>3.16</v>
      </c>
      <c r="J442" s="46">
        <v>0.08</v>
      </c>
      <c r="K442" s="46">
        <v>1.63</v>
      </c>
      <c r="L442" s="46">
        <v>30.15</v>
      </c>
      <c r="M442" s="46">
        <v>91.8</v>
      </c>
      <c r="N442" s="46">
        <v>28.78</v>
      </c>
      <c r="O442" s="46">
        <v>1.1499999999999999</v>
      </c>
    </row>
    <row r="443" spans="1:15" ht="16.5" thickBot="1" x14ac:dyDescent="0.3">
      <c r="A443" s="52" t="s">
        <v>57</v>
      </c>
      <c r="B443" s="53"/>
      <c r="C443" s="28">
        <f>SUM(C441:C442)</f>
        <v>350</v>
      </c>
      <c r="D443" s="61">
        <f>SUM(D441:D442)</f>
        <v>16.75</v>
      </c>
      <c r="E443" s="61">
        <f t="shared" ref="E443:O443" si="94">SUM(E441:E442)</f>
        <v>14.85</v>
      </c>
      <c r="F443" s="61">
        <f t="shared" si="94"/>
        <v>92.5</v>
      </c>
      <c r="G443" s="61">
        <f t="shared" si="94"/>
        <v>560.29999999999995</v>
      </c>
      <c r="H443" s="61">
        <f t="shared" si="94"/>
        <v>1.01</v>
      </c>
      <c r="I443" s="61">
        <f t="shared" si="94"/>
        <v>4.66</v>
      </c>
      <c r="J443" s="61">
        <f t="shared" si="94"/>
        <v>0.11</v>
      </c>
      <c r="K443" s="61">
        <f t="shared" si="94"/>
        <v>1.63</v>
      </c>
      <c r="L443" s="61">
        <f t="shared" si="94"/>
        <v>340.15</v>
      </c>
      <c r="M443" s="61">
        <f t="shared" si="94"/>
        <v>329.3</v>
      </c>
      <c r="N443" s="61">
        <f t="shared" si="94"/>
        <v>66.28</v>
      </c>
      <c r="O443" s="61">
        <f t="shared" si="94"/>
        <v>1.4</v>
      </c>
    </row>
    <row r="444" spans="1:15" ht="17.25" thickTop="1" thickBot="1" x14ac:dyDescent="0.3">
      <c r="A444" s="106" t="s">
        <v>143</v>
      </c>
      <c r="B444" s="107"/>
      <c r="C444" s="108"/>
      <c r="D444" s="61">
        <f t="shared" ref="D444:O444" si="95">D425+D433+D439</f>
        <v>79.72</v>
      </c>
      <c r="E444" s="61">
        <f t="shared" si="95"/>
        <v>79.349999999999994</v>
      </c>
      <c r="F444" s="61">
        <f t="shared" si="95"/>
        <v>345.43999999999994</v>
      </c>
      <c r="G444" s="61">
        <f t="shared" si="95"/>
        <v>2412.9700000000003</v>
      </c>
      <c r="H444" s="61">
        <f t="shared" si="95"/>
        <v>1.2798</v>
      </c>
      <c r="I444" s="61">
        <f t="shared" si="95"/>
        <v>292.846</v>
      </c>
      <c r="J444" s="61">
        <f t="shared" si="95"/>
        <v>563.95500000000004</v>
      </c>
      <c r="K444" s="61">
        <f t="shared" si="95"/>
        <v>52.483999999999995</v>
      </c>
      <c r="L444" s="61">
        <f t="shared" si="95"/>
        <v>781.81</v>
      </c>
      <c r="M444" s="61">
        <f t="shared" si="95"/>
        <v>933.49</v>
      </c>
      <c r="N444" s="61">
        <f t="shared" si="95"/>
        <v>228.64000000000001</v>
      </c>
      <c r="O444" s="61">
        <f t="shared" si="95"/>
        <v>10.75</v>
      </c>
    </row>
    <row r="445" spans="1:15" ht="17.25" thickTop="1" thickBot="1" x14ac:dyDescent="0.3">
      <c r="A445" s="106" t="s">
        <v>144</v>
      </c>
      <c r="B445" s="107"/>
      <c r="C445" s="108"/>
      <c r="D445" s="61">
        <f t="shared" ref="D445:O445" si="96">D425+D433+D443</f>
        <v>72.87</v>
      </c>
      <c r="E445" s="61">
        <f t="shared" si="96"/>
        <v>72.039999999999992</v>
      </c>
      <c r="F445" s="61">
        <f t="shared" si="96"/>
        <v>337.34999999999997</v>
      </c>
      <c r="G445" s="61">
        <f t="shared" si="96"/>
        <v>2256.77</v>
      </c>
      <c r="H445" s="61">
        <f t="shared" si="96"/>
        <v>1.8648</v>
      </c>
      <c r="I445" s="61">
        <f t="shared" si="96"/>
        <v>212.50599999999997</v>
      </c>
      <c r="J445" s="61">
        <f t="shared" si="96"/>
        <v>455.61500000000001</v>
      </c>
      <c r="K445" s="61">
        <f t="shared" si="96"/>
        <v>52.643999999999998</v>
      </c>
      <c r="L445" s="61">
        <f t="shared" si="96"/>
        <v>900.66</v>
      </c>
      <c r="M445" s="61">
        <f t="shared" si="96"/>
        <v>1010.99</v>
      </c>
      <c r="N445" s="61">
        <f t="shared" si="96"/>
        <v>240.52</v>
      </c>
      <c r="O445" s="61">
        <f t="shared" si="96"/>
        <v>8.5399999999999991</v>
      </c>
    </row>
    <row r="446" spans="1:15" ht="17.25" thickTop="1" thickBot="1" x14ac:dyDescent="0.3">
      <c r="A446" s="93" t="s">
        <v>145</v>
      </c>
      <c r="B446" s="94"/>
      <c r="C446" s="67"/>
      <c r="D446" s="61">
        <f t="shared" ref="D446:O446" si="97">D425+D433+D439+D443</f>
        <v>96.47</v>
      </c>
      <c r="E446" s="61">
        <f t="shared" si="97"/>
        <v>94.199999999999989</v>
      </c>
      <c r="F446" s="61">
        <f t="shared" si="97"/>
        <v>437.93999999999994</v>
      </c>
      <c r="G446" s="61">
        <f t="shared" si="97"/>
        <v>2973.2700000000004</v>
      </c>
      <c r="H446" s="61">
        <f t="shared" si="97"/>
        <v>2.2898000000000001</v>
      </c>
      <c r="I446" s="61">
        <f t="shared" si="97"/>
        <v>297.50600000000003</v>
      </c>
      <c r="J446" s="61">
        <f t="shared" si="97"/>
        <v>564.06500000000005</v>
      </c>
      <c r="K446" s="61">
        <f t="shared" si="97"/>
        <v>54.113999999999997</v>
      </c>
      <c r="L446" s="61">
        <f t="shared" si="97"/>
        <v>1121.96</v>
      </c>
      <c r="M446" s="61">
        <f t="shared" si="97"/>
        <v>1262.79</v>
      </c>
      <c r="N446" s="61">
        <f t="shared" si="97"/>
        <v>294.92</v>
      </c>
      <c r="O446" s="61">
        <f t="shared" si="97"/>
        <v>12.15</v>
      </c>
    </row>
    <row r="447" spans="1:15" ht="15.75" thickTop="1" x14ac:dyDescent="0.25">
      <c r="A447" s="2"/>
      <c r="B447" s="2"/>
      <c r="C447" s="2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</row>
    <row r="448" spans="1:15" x14ac:dyDescent="0.25">
      <c r="A448" s="2"/>
      <c r="B448" s="2"/>
      <c r="C448" s="2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70" t="s">
        <v>61</v>
      </c>
      <c r="O448" s="70"/>
    </row>
    <row r="449" spans="1:15" ht="16.5" thickBot="1" x14ac:dyDescent="0.3">
      <c r="A449" s="1" t="s">
        <v>266</v>
      </c>
      <c r="B449" s="2"/>
      <c r="C449" s="2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</row>
    <row r="450" spans="1:15" ht="16.5" thickTop="1" x14ac:dyDescent="0.25">
      <c r="A450" s="3" t="s">
        <v>1</v>
      </c>
      <c r="B450" s="4" t="s">
        <v>2</v>
      </c>
      <c r="C450" s="4" t="s">
        <v>3</v>
      </c>
      <c r="D450" s="5" t="s">
        <v>4</v>
      </c>
      <c r="E450" s="5"/>
      <c r="F450" s="5"/>
      <c r="G450" s="5" t="s">
        <v>5</v>
      </c>
      <c r="H450" s="5" t="s">
        <v>6</v>
      </c>
      <c r="I450" s="5"/>
      <c r="J450" s="5"/>
      <c r="K450" s="5"/>
      <c r="L450" s="5" t="s">
        <v>7</v>
      </c>
      <c r="M450" s="5"/>
      <c r="N450" s="5"/>
      <c r="O450" s="6"/>
    </row>
    <row r="451" spans="1:15" ht="32.25" thickBot="1" x14ac:dyDescent="0.3">
      <c r="A451" s="7"/>
      <c r="B451" s="8"/>
      <c r="C451" s="8"/>
      <c r="D451" s="9" t="s">
        <v>8</v>
      </c>
      <c r="E451" s="9" t="s">
        <v>9</v>
      </c>
      <c r="F451" s="9" t="s">
        <v>10</v>
      </c>
      <c r="G451" s="10"/>
      <c r="H451" s="9" t="s">
        <v>11</v>
      </c>
      <c r="I451" s="9" t="s">
        <v>12</v>
      </c>
      <c r="J451" s="9" t="s">
        <v>13</v>
      </c>
      <c r="K451" s="9" t="s">
        <v>14</v>
      </c>
      <c r="L451" s="9" t="s">
        <v>15</v>
      </c>
      <c r="M451" s="9" t="s">
        <v>16</v>
      </c>
      <c r="N451" s="9" t="s">
        <v>17</v>
      </c>
      <c r="O451" s="11" t="s">
        <v>18</v>
      </c>
    </row>
    <row r="452" spans="1:15" ht="16.5" thickTop="1" x14ac:dyDescent="0.25">
      <c r="A452" s="12" t="s">
        <v>19</v>
      </c>
      <c r="B452" s="13"/>
      <c r="C452" s="14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95"/>
    </row>
    <row r="453" spans="1:15" ht="110.25" x14ac:dyDescent="0.25">
      <c r="A453" s="34" t="s">
        <v>147</v>
      </c>
      <c r="B453" s="103" t="s">
        <v>148</v>
      </c>
      <c r="C453" s="36" t="s">
        <v>149</v>
      </c>
      <c r="D453" s="37">
        <v>22.16</v>
      </c>
      <c r="E453" s="37">
        <v>23.57</v>
      </c>
      <c r="F453" s="37">
        <v>71.56</v>
      </c>
      <c r="G453" s="37">
        <v>557.04</v>
      </c>
      <c r="H453" s="37">
        <v>0.23</v>
      </c>
      <c r="I453" s="37">
        <v>0.01</v>
      </c>
      <c r="J453" s="37">
        <v>198.95</v>
      </c>
      <c r="K453" s="37">
        <v>0.7</v>
      </c>
      <c r="L453" s="37">
        <v>292.35000000000002</v>
      </c>
      <c r="M453" s="37">
        <v>355.3</v>
      </c>
      <c r="N453" s="37">
        <v>87.5</v>
      </c>
      <c r="O453" s="37">
        <v>0.23</v>
      </c>
    </row>
    <row r="454" spans="1:15" ht="51" x14ac:dyDescent="0.25">
      <c r="A454" s="85" t="s">
        <v>41</v>
      </c>
      <c r="B454" s="39" t="s">
        <v>150</v>
      </c>
      <c r="C454" s="40">
        <v>150</v>
      </c>
      <c r="D454" s="41">
        <v>0.6</v>
      </c>
      <c r="E454" s="41">
        <v>0.45</v>
      </c>
      <c r="F454" s="41">
        <v>15.45</v>
      </c>
      <c r="G454" s="41">
        <v>70.5</v>
      </c>
      <c r="H454" s="41">
        <v>0.03</v>
      </c>
      <c r="I454" s="41">
        <v>7.5</v>
      </c>
      <c r="J454" s="41">
        <v>0</v>
      </c>
      <c r="K454" s="41">
        <v>0.6</v>
      </c>
      <c r="L454" s="41">
        <v>28.5</v>
      </c>
      <c r="M454" s="41">
        <v>18</v>
      </c>
      <c r="N454" s="41">
        <v>24</v>
      </c>
      <c r="O454" s="42">
        <v>3.45</v>
      </c>
    </row>
    <row r="455" spans="1:15" ht="51" x14ac:dyDescent="0.25">
      <c r="A455" s="21" t="s">
        <v>68</v>
      </c>
      <c r="B455" s="18" t="s">
        <v>69</v>
      </c>
      <c r="C455" s="19">
        <v>200</v>
      </c>
      <c r="D455" s="20">
        <v>0.1</v>
      </c>
      <c r="E455" s="20">
        <v>0</v>
      </c>
      <c r="F455" s="20">
        <v>15.2</v>
      </c>
      <c r="G455" s="20">
        <v>61</v>
      </c>
      <c r="H455" s="20">
        <v>0</v>
      </c>
      <c r="I455" s="20">
        <v>2.8</v>
      </c>
      <c r="J455" s="20">
        <v>0</v>
      </c>
      <c r="K455" s="20">
        <v>0</v>
      </c>
      <c r="L455" s="20">
        <v>14.2</v>
      </c>
      <c r="M455" s="20">
        <v>4</v>
      </c>
      <c r="N455" s="20">
        <v>2</v>
      </c>
      <c r="O455" s="49">
        <v>0.4</v>
      </c>
    </row>
    <row r="456" spans="1:15" ht="16.5" thickBot="1" x14ac:dyDescent="0.3">
      <c r="A456" s="26" t="s">
        <v>28</v>
      </c>
      <c r="B456" s="27"/>
      <c r="C456" s="28">
        <f>C455+C454+230</f>
        <v>580</v>
      </c>
      <c r="D456" s="29">
        <f>SUM(D453:D455)</f>
        <v>22.860000000000003</v>
      </c>
      <c r="E456" s="29">
        <f t="shared" ref="E456:O456" si="98">SUM(E453:E455)</f>
        <v>24.02</v>
      </c>
      <c r="F456" s="29">
        <f t="shared" si="98"/>
        <v>102.21000000000001</v>
      </c>
      <c r="G456" s="29">
        <f>SUM(G453:G455)</f>
        <v>688.54</v>
      </c>
      <c r="H456" s="29">
        <f t="shared" si="98"/>
        <v>0.26</v>
      </c>
      <c r="I456" s="29">
        <f t="shared" si="98"/>
        <v>10.309999999999999</v>
      </c>
      <c r="J456" s="29">
        <f t="shared" si="98"/>
        <v>198.95</v>
      </c>
      <c r="K456" s="29">
        <f t="shared" si="98"/>
        <v>1.2999999999999998</v>
      </c>
      <c r="L456" s="29">
        <f t="shared" si="98"/>
        <v>335.05</v>
      </c>
      <c r="M456" s="29">
        <f t="shared" si="98"/>
        <v>377.3</v>
      </c>
      <c r="N456" s="29">
        <f t="shared" si="98"/>
        <v>113.5</v>
      </c>
      <c r="O456" s="29">
        <f t="shared" si="98"/>
        <v>4.08</v>
      </c>
    </row>
    <row r="457" spans="1:15" ht="16.5" thickTop="1" x14ac:dyDescent="0.25">
      <c r="A457" s="12" t="s">
        <v>29</v>
      </c>
      <c r="B457" s="13"/>
      <c r="C457" s="31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3"/>
    </row>
    <row r="458" spans="1:15" ht="126" x14ac:dyDescent="0.25">
      <c r="A458" s="43" t="s">
        <v>151</v>
      </c>
      <c r="B458" s="18" t="s">
        <v>152</v>
      </c>
      <c r="C458" s="19">
        <v>100</v>
      </c>
      <c r="D458" s="20">
        <v>1.6</v>
      </c>
      <c r="E458" s="20">
        <v>11</v>
      </c>
      <c r="F458" s="20">
        <v>9.6</v>
      </c>
      <c r="G458" s="20">
        <v>136</v>
      </c>
      <c r="H458" s="20">
        <v>0.04</v>
      </c>
      <c r="I458" s="20">
        <v>27.8</v>
      </c>
      <c r="J458" s="20">
        <v>0</v>
      </c>
      <c r="K458" s="20">
        <v>4.5</v>
      </c>
      <c r="L458" s="20">
        <v>44</v>
      </c>
      <c r="M458" s="20">
        <v>32</v>
      </c>
      <c r="N458" s="20">
        <v>19.260000000000002</v>
      </c>
      <c r="O458" s="20">
        <v>0.6</v>
      </c>
    </row>
    <row r="459" spans="1:15" ht="94.5" x14ac:dyDescent="0.25">
      <c r="A459" s="43" t="s">
        <v>153</v>
      </c>
      <c r="B459" s="18" t="s">
        <v>73</v>
      </c>
      <c r="C459" s="19">
        <v>280</v>
      </c>
      <c r="D459" s="20">
        <v>5.18</v>
      </c>
      <c r="E459" s="20">
        <v>5.16</v>
      </c>
      <c r="F459" s="20">
        <v>11.87</v>
      </c>
      <c r="G459" s="20">
        <v>108.64</v>
      </c>
      <c r="H459" s="20">
        <v>0.08</v>
      </c>
      <c r="I459" s="20">
        <v>10.276</v>
      </c>
      <c r="J459" s="20">
        <v>103.5</v>
      </c>
      <c r="K459" s="20">
        <v>0.28000000000000003</v>
      </c>
      <c r="L459" s="20">
        <v>106.13</v>
      </c>
      <c r="M459" s="20">
        <v>100.89</v>
      </c>
      <c r="N459" s="20">
        <v>22.4</v>
      </c>
      <c r="O459" s="20">
        <v>0.108</v>
      </c>
    </row>
    <row r="460" spans="1:15" ht="78.75" x14ac:dyDescent="0.25">
      <c r="A460" s="109" t="s">
        <v>154</v>
      </c>
      <c r="B460" s="18" t="s">
        <v>155</v>
      </c>
      <c r="C460" s="19">
        <v>100</v>
      </c>
      <c r="D460" s="20">
        <v>9.59</v>
      </c>
      <c r="E460" s="20">
        <v>10.37</v>
      </c>
      <c r="F460" s="20">
        <v>9.27</v>
      </c>
      <c r="G460" s="20">
        <v>147</v>
      </c>
      <c r="H460" s="20">
        <v>0.18</v>
      </c>
      <c r="I460" s="20">
        <v>1.1100000000000001</v>
      </c>
      <c r="J460" s="20">
        <v>0.01</v>
      </c>
      <c r="K460" s="20">
        <v>0.41</v>
      </c>
      <c r="L460" s="20">
        <v>13.76</v>
      </c>
      <c r="M460" s="20">
        <v>105.11</v>
      </c>
      <c r="N460" s="20">
        <v>18.04</v>
      </c>
      <c r="O460" s="110">
        <v>1.48</v>
      </c>
    </row>
    <row r="461" spans="1:15" ht="78.75" x14ac:dyDescent="0.25">
      <c r="A461" s="17" t="s">
        <v>156</v>
      </c>
      <c r="B461" s="39" t="s">
        <v>82</v>
      </c>
      <c r="C461" s="19">
        <v>180</v>
      </c>
      <c r="D461" s="20">
        <v>8.01</v>
      </c>
      <c r="E461" s="20">
        <v>4.93</v>
      </c>
      <c r="F461" s="20">
        <v>40.35</v>
      </c>
      <c r="G461" s="20">
        <v>261.2</v>
      </c>
      <c r="H461" s="20">
        <v>7.0000000000000007E-2</v>
      </c>
      <c r="I461" s="20">
        <v>0</v>
      </c>
      <c r="J461" s="20">
        <v>220</v>
      </c>
      <c r="K461" s="20">
        <v>0.86</v>
      </c>
      <c r="L461" s="20">
        <v>84.34</v>
      </c>
      <c r="M461" s="20">
        <v>213.54</v>
      </c>
      <c r="N461" s="20">
        <v>9.7200000000000006</v>
      </c>
      <c r="O461" s="20">
        <v>0.1</v>
      </c>
    </row>
    <row r="462" spans="1:15" ht="51" x14ac:dyDescent="0.25">
      <c r="A462" s="21" t="s">
        <v>24</v>
      </c>
      <c r="B462" s="18" t="s">
        <v>25</v>
      </c>
      <c r="C462" s="19">
        <v>90</v>
      </c>
      <c r="D462" s="20">
        <v>6.84</v>
      </c>
      <c r="E462" s="20">
        <v>0.72</v>
      </c>
      <c r="F462" s="20">
        <v>44.28</v>
      </c>
      <c r="G462" s="20">
        <v>211.5</v>
      </c>
      <c r="H462" s="20">
        <v>0.1</v>
      </c>
      <c r="I462" s="20">
        <v>0</v>
      </c>
      <c r="J462" s="20">
        <v>0</v>
      </c>
      <c r="K462" s="20">
        <v>0.99</v>
      </c>
      <c r="L462" s="20">
        <v>18</v>
      </c>
      <c r="M462" s="20">
        <v>58.5</v>
      </c>
      <c r="N462" s="20">
        <v>12.6</v>
      </c>
      <c r="O462" s="20">
        <v>0.99</v>
      </c>
    </row>
    <row r="463" spans="1:15" ht="51" x14ac:dyDescent="0.25">
      <c r="A463" s="21" t="s">
        <v>41</v>
      </c>
      <c r="B463" s="18" t="s">
        <v>67</v>
      </c>
      <c r="C463" s="19">
        <v>100</v>
      </c>
      <c r="D463" s="20">
        <v>1.5</v>
      </c>
      <c r="E463" s="20">
        <v>0.5</v>
      </c>
      <c r="F463" s="20">
        <v>21</v>
      </c>
      <c r="G463" s="20">
        <v>96</v>
      </c>
      <c r="H463" s="20">
        <v>0.04</v>
      </c>
      <c r="I463" s="20">
        <v>10</v>
      </c>
      <c r="J463" s="20">
        <v>0</v>
      </c>
      <c r="K463" s="20">
        <v>0.4</v>
      </c>
      <c r="L463" s="20">
        <v>8</v>
      </c>
      <c r="M463" s="20">
        <v>28</v>
      </c>
      <c r="N463" s="20">
        <v>42</v>
      </c>
      <c r="O463" s="49">
        <v>0.6</v>
      </c>
    </row>
    <row r="464" spans="1:15" ht="126" x14ac:dyDescent="0.25">
      <c r="A464" s="21" t="s">
        <v>43</v>
      </c>
      <c r="B464" s="18" t="s">
        <v>157</v>
      </c>
      <c r="C464" s="19">
        <v>200</v>
      </c>
      <c r="D464" s="20">
        <v>0.3</v>
      </c>
      <c r="E464" s="20">
        <v>0</v>
      </c>
      <c r="F464" s="20">
        <v>20.100000000000001</v>
      </c>
      <c r="G464" s="20">
        <v>81</v>
      </c>
      <c r="H464" s="20">
        <v>0</v>
      </c>
      <c r="I464" s="20">
        <v>0.8</v>
      </c>
      <c r="J464" s="20">
        <v>0</v>
      </c>
      <c r="K464" s="20">
        <v>0</v>
      </c>
      <c r="L464" s="20">
        <v>10</v>
      </c>
      <c r="M464" s="20">
        <v>6</v>
      </c>
      <c r="N464" s="20">
        <v>3</v>
      </c>
      <c r="O464" s="49">
        <v>0.6</v>
      </c>
    </row>
    <row r="465" spans="1:15" ht="16.5" thickBot="1" x14ac:dyDescent="0.3">
      <c r="A465" s="26" t="s">
        <v>45</v>
      </c>
      <c r="B465" s="27"/>
      <c r="C465" s="28">
        <f>SUM(C458:C464)</f>
        <v>1050</v>
      </c>
      <c r="D465" s="29">
        <f>SUM(D458:D464)</f>
        <v>33.019999999999996</v>
      </c>
      <c r="E465" s="29">
        <f t="shared" ref="E465:O465" si="99">SUM(E458:E464)</f>
        <v>32.68</v>
      </c>
      <c r="F465" s="29">
        <f t="shared" si="99"/>
        <v>156.47</v>
      </c>
      <c r="G465" s="29">
        <f t="shared" si="99"/>
        <v>1041.3399999999999</v>
      </c>
      <c r="H465" s="29">
        <f t="shared" si="99"/>
        <v>0.51</v>
      </c>
      <c r="I465" s="29">
        <f t="shared" si="99"/>
        <v>49.985999999999997</v>
      </c>
      <c r="J465" s="29">
        <f t="shared" si="99"/>
        <v>323.51</v>
      </c>
      <c r="K465" s="29">
        <f t="shared" si="99"/>
        <v>7.4400000000000013</v>
      </c>
      <c r="L465" s="29">
        <f t="shared" si="99"/>
        <v>284.23</v>
      </c>
      <c r="M465" s="29">
        <f t="shared" si="99"/>
        <v>544.04</v>
      </c>
      <c r="N465" s="29">
        <f t="shared" si="99"/>
        <v>127.02</v>
      </c>
      <c r="O465" s="29">
        <f t="shared" si="99"/>
        <v>4.4779999999999998</v>
      </c>
    </row>
    <row r="466" spans="1:15" ht="16.5" thickTop="1" x14ac:dyDescent="0.25">
      <c r="A466" s="80" t="s">
        <v>78</v>
      </c>
      <c r="B466" s="81"/>
      <c r="C466" s="82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4"/>
    </row>
    <row r="467" spans="1:15" ht="94.5" x14ac:dyDescent="0.25">
      <c r="A467" s="21" t="s">
        <v>158</v>
      </c>
      <c r="B467" s="18" t="s">
        <v>159</v>
      </c>
      <c r="C467" s="19">
        <v>120</v>
      </c>
      <c r="D467" s="20">
        <v>11.82</v>
      </c>
      <c r="E467" s="20">
        <v>16.36</v>
      </c>
      <c r="F467" s="20">
        <v>12.044</v>
      </c>
      <c r="G467" s="20">
        <v>243.14400000000001</v>
      </c>
      <c r="H467" s="20">
        <v>0.3</v>
      </c>
      <c r="I467" s="20">
        <v>8.64</v>
      </c>
      <c r="J467" s="20">
        <v>210</v>
      </c>
      <c r="K467" s="20">
        <v>0</v>
      </c>
      <c r="L467" s="20">
        <v>26.4</v>
      </c>
      <c r="M467" s="20">
        <v>0</v>
      </c>
      <c r="N467" s="20">
        <v>0</v>
      </c>
      <c r="O467" s="20">
        <v>6.24</v>
      </c>
    </row>
    <row r="468" spans="1:15" ht="78.75" x14ac:dyDescent="0.25">
      <c r="A468" s="116" t="s">
        <v>160</v>
      </c>
      <c r="B468" s="117" t="s">
        <v>161</v>
      </c>
      <c r="C468" s="118">
        <v>200</v>
      </c>
      <c r="D468" s="119">
        <v>7.54</v>
      </c>
      <c r="E468" s="119">
        <v>4.91</v>
      </c>
      <c r="F468" s="119">
        <v>38.72</v>
      </c>
      <c r="G468" s="119">
        <v>193.2</v>
      </c>
      <c r="H468" s="46">
        <v>0.08</v>
      </c>
      <c r="I468" s="46">
        <v>2.6599999999999999E-2</v>
      </c>
      <c r="J468" s="46">
        <v>200</v>
      </c>
      <c r="K468" s="46">
        <v>1.06</v>
      </c>
      <c r="L468" s="46">
        <v>7.6</v>
      </c>
      <c r="M468" s="46">
        <v>43.54</v>
      </c>
      <c r="N468" s="46">
        <v>10.8</v>
      </c>
      <c r="O468" s="120">
        <v>0.53</v>
      </c>
    </row>
    <row r="469" spans="1:15" ht="60" x14ac:dyDescent="0.25">
      <c r="A469" s="50" t="s">
        <v>39</v>
      </c>
      <c r="B469" s="18" t="s">
        <v>40</v>
      </c>
      <c r="C469" s="19">
        <v>55</v>
      </c>
      <c r="D469" s="20">
        <v>3.63</v>
      </c>
      <c r="E469" s="20">
        <v>0.66</v>
      </c>
      <c r="F469" s="20">
        <v>18.37</v>
      </c>
      <c r="G469" s="20">
        <v>95.7</v>
      </c>
      <c r="H469" s="20">
        <v>9.8999999999999991E-2</v>
      </c>
      <c r="I469" s="20">
        <v>0</v>
      </c>
      <c r="J469" s="20">
        <v>0</v>
      </c>
      <c r="K469" s="20">
        <v>0.77</v>
      </c>
      <c r="L469" s="20">
        <v>19.25</v>
      </c>
      <c r="M469" s="20">
        <v>86.9</v>
      </c>
      <c r="N469" s="20">
        <v>25.85</v>
      </c>
      <c r="O469" s="20">
        <v>2.145</v>
      </c>
    </row>
    <row r="470" spans="1:15" ht="63" x14ac:dyDescent="0.25">
      <c r="A470" s="22" t="s">
        <v>162</v>
      </c>
      <c r="B470" s="104" t="s">
        <v>163</v>
      </c>
      <c r="C470" s="19">
        <v>200</v>
      </c>
      <c r="D470" s="20">
        <v>0.3</v>
      </c>
      <c r="E470" s="20">
        <v>0</v>
      </c>
      <c r="F470" s="20">
        <v>31.1</v>
      </c>
      <c r="G470" s="20">
        <v>126</v>
      </c>
      <c r="H470" s="20">
        <v>0</v>
      </c>
      <c r="I470" s="20">
        <v>0.1</v>
      </c>
      <c r="J470" s="20">
        <v>0</v>
      </c>
      <c r="K470" s="20">
        <v>0</v>
      </c>
      <c r="L470" s="20">
        <v>14</v>
      </c>
      <c r="M470" s="20">
        <v>12</v>
      </c>
      <c r="N470" s="20">
        <v>3</v>
      </c>
      <c r="O470" s="121">
        <v>0.7</v>
      </c>
    </row>
    <row r="471" spans="1:15" ht="16.5" thickBot="1" x14ac:dyDescent="0.3">
      <c r="A471" s="52" t="s">
        <v>113</v>
      </c>
      <c r="B471" s="53"/>
      <c r="C471" s="28">
        <f>SUM(C467:C470)</f>
        <v>575</v>
      </c>
      <c r="D471" s="29">
        <f>SUM(D467:D470)</f>
        <v>23.29</v>
      </c>
      <c r="E471" s="29">
        <f t="shared" ref="E471:O471" si="100">SUM(E467:E470)</f>
        <v>21.93</v>
      </c>
      <c r="F471" s="29">
        <f t="shared" si="100"/>
        <v>100.23400000000001</v>
      </c>
      <c r="G471" s="29">
        <f t="shared" si="100"/>
        <v>658.04399999999998</v>
      </c>
      <c r="H471" s="29">
        <f t="shared" si="100"/>
        <v>0.47899999999999998</v>
      </c>
      <c r="I471" s="29">
        <f t="shared" si="100"/>
        <v>8.7666000000000004</v>
      </c>
      <c r="J471" s="29">
        <f t="shared" si="100"/>
        <v>410</v>
      </c>
      <c r="K471" s="29">
        <f t="shared" si="100"/>
        <v>1.83</v>
      </c>
      <c r="L471" s="29">
        <f t="shared" si="100"/>
        <v>67.25</v>
      </c>
      <c r="M471" s="29">
        <f t="shared" si="100"/>
        <v>142.44</v>
      </c>
      <c r="N471" s="29">
        <f t="shared" si="100"/>
        <v>39.650000000000006</v>
      </c>
      <c r="O471" s="29">
        <f t="shared" si="100"/>
        <v>9.6150000000000002</v>
      </c>
    </row>
    <row r="472" spans="1:15" ht="32.25" thickTop="1" x14ac:dyDescent="0.25">
      <c r="A472" s="122" t="s">
        <v>52</v>
      </c>
      <c r="B472" s="31"/>
      <c r="C472" s="31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3"/>
    </row>
    <row r="473" spans="1:15" ht="51" x14ac:dyDescent="0.25">
      <c r="A473" s="22" t="s">
        <v>53</v>
      </c>
      <c r="B473" s="104" t="s">
        <v>164</v>
      </c>
      <c r="C473" s="19">
        <v>250</v>
      </c>
      <c r="D473" s="24">
        <v>7.25</v>
      </c>
      <c r="E473" s="24">
        <v>6.25</v>
      </c>
      <c r="F473" s="24">
        <v>10</v>
      </c>
      <c r="G473" s="24">
        <v>125</v>
      </c>
      <c r="H473" s="24">
        <v>0.1</v>
      </c>
      <c r="I473" s="24">
        <v>14.25</v>
      </c>
      <c r="J473" s="24">
        <v>0.05</v>
      </c>
      <c r="K473" s="24">
        <v>0</v>
      </c>
      <c r="L473" s="24">
        <v>300</v>
      </c>
      <c r="M473" s="24">
        <v>225</v>
      </c>
      <c r="N473" s="24">
        <v>35</v>
      </c>
      <c r="O473" s="105">
        <v>0.25</v>
      </c>
    </row>
    <row r="474" spans="1:15" ht="78.75" x14ac:dyDescent="0.25">
      <c r="A474" s="123" t="s">
        <v>165</v>
      </c>
      <c r="B474" s="104" t="s">
        <v>166</v>
      </c>
      <c r="C474" s="124">
        <v>100</v>
      </c>
      <c r="D474" s="46">
        <v>14.9</v>
      </c>
      <c r="E474" s="46">
        <v>16.399999999999999</v>
      </c>
      <c r="F474" s="46">
        <v>57.6</v>
      </c>
      <c r="G474" s="46">
        <v>436</v>
      </c>
      <c r="H474" s="46">
        <v>0.13</v>
      </c>
      <c r="I474" s="46">
        <v>4.7</v>
      </c>
      <c r="J474" s="46">
        <v>0.12</v>
      </c>
      <c r="K474" s="46">
        <v>2.4300000000000002</v>
      </c>
      <c r="L474" s="46">
        <v>45.22</v>
      </c>
      <c r="M474" s="46">
        <v>134.72</v>
      </c>
      <c r="N474" s="46">
        <v>43.15</v>
      </c>
      <c r="O474" s="46">
        <v>1.72</v>
      </c>
    </row>
    <row r="475" spans="1:15" ht="16.5" thickBot="1" x14ac:dyDescent="0.3">
      <c r="A475" s="52" t="s">
        <v>57</v>
      </c>
      <c r="B475" s="53"/>
      <c r="C475" s="28">
        <f>SUM(C473:C474)</f>
        <v>350</v>
      </c>
      <c r="D475" s="61">
        <f>SUM(D473:D474)</f>
        <v>22.15</v>
      </c>
      <c r="E475" s="61">
        <f t="shared" ref="E475:O475" si="101">SUM(E473:E474)</f>
        <v>22.65</v>
      </c>
      <c r="F475" s="61">
        <f t="shared" si="101"/>
        <v>67.599999999999994</v>
      </c>
      <c r="G475" s="61">
        <f t="shared" si="101"/>
        <v>561</v>
      </c>
      <c r="H475" s="61">
        <f t="shared" si="101"/>
        <v>0.23</v>
      </c>
      <c r="I475" s="61">
        <f t="shared" si="101"/>
        <v>18.95</v>
      </c>
      <c r="J475" s="61">
        <f t="shared" si="101"/>
        <v>0.16999999999999998</v>
      </c>
      <c r="K475" s="61">
        <f t="shared" si="101"/>
        <v>2.4300000000000002</v>
      </c>
      <c r="L475" s="61">
        <f t="shared" si="101"/>
        <v>345.22</v>
      </c>
      <c r="M475" s="61">
        <f t="shared" si="101"/>
        <v>359.72</v>
      </c>
      <c r="N475" s="61">
        <f t="shared" si="101"/>
        <v>78.150000000000006</v>
      </c>
      <c r="O475" s="61">
        <f t="shared" si="101"/>
        <v>1.97</v>
      </c>
    </row>
    <row r="476" spans="1:15" ht="17.25" thickTop="1" thickBot="1" x14ac:dyDescent="0.3">
      <c r="A476" s="106" t="s">
        <v>167</v>
      </c>
      <c r="B476" s="107"/>
      <c r="C476" s="108"/>
      <c r="D476" s="61">
        <f t="shared" ref="D476:O476" si="102">D456+D465+D471</f>
        <v>79.169999999999987</v>
      </c>
      <c r="E476" s="61">
        <f t="shared" si="102"/>
        <v>78.63</v>
      </c>
      <c r="F476" s="61">
        <f t="shared" si="102"/>
        <v>358.91399999999999</v>
      </c>
      <c r="G476" s="61">
        <f t="shared" si="102"/>
        <v>2387.924</v>
      </c>
      <c r="H476" s="61">
        <f t="shared" si="102"/>
        <v>1.2490000000000001</v>
      </c>
      <c r="I476" s="61">
        <f t="shared" si="102"/>
        <v>69.062599999999989</v>
      </c>
      <c r="J476" s="61">
        <f t="shared" si="102"/>
        <v>932.46</v>
      </c>
      <c r="K476" s="61">
        <f t="shared" si="102"/>
        <v>10.570000000000002</v>
      </c>
      <c r="L476" s="61">
        <f t="shared" si="102"/>
        <v>686.53</v>
      </c>
      <c r="M476" s="61">
        <f t="shared" si="102"/>
        <v>1063.78</v>
      </c>
      <c r="N476" s="61">
        <f t="shared" si="102"/>
        <v>280.16999999999996</v>
      </c>
      <c r="O476" s="61">
        <f t="shared" si="102"/>
        <v>18.173000000000002</v>
      </c>
    </row>
    <row r="477" spans="1:15" ht="16.5" thickTop="1" x14ac:dyDescent="0.25">
      <c r="A477" s="125" t="s">
        <v>168</v>
      </c>
      <c r="B477" s="126"/>
      <c r="C477" s="127"/>
      <c r="D477" s="128">
        <f t="shared" ref="D477:O477" si="103">D456+D465+D475</f>
        <v>78.03</v>
      </c>
      <c r="E477" s="128">
        <f t="shared" si="103"/>
        <v>79.349999999999994</v>
      </c>
      <c r="F477" s="128">
        <f t="shared" si="103"/>
        <v>326.27999999999997</v>
      </c>
      <c r="G477" s="128">
        <f t="shared" si="103"/>
        <v>2290.88</v>
      </c>
      <c r="H477" s="128">
        <f t="shared" si="103"/>
        <v>1</v>
      </c>
      <c r="I477" s="128">
        <f t="shared" si="103"/>
        <v>79.245999999999995</v>
      </c>
      <c r="J477" s="128">
        <f t="shared" si="103"/>
        <v>522.63</v>
      </c>
      <c r="K477" s="128">
        <f t="shared" si="103"/>
        <v>11.170000000000002</v>
      </c>
      <c r="L477" s="128">
        <f t="shared" si="103"/>
        <v>964.5</v>
      </c>
      <c r="M477" s="128">
        <f t="shared" si="103"/>
        <v>1281.06</v>
      </c>
      <c r="N477" s="128">
        <f t="shared" si="103"/>
        <v>318.66999999999996</v>
      </c>
      <c r="O477" s="128">
        <f t="shared" si="103"/>
        <v>10.528</v>
      </c>
    </row>
    <row r="478" spans="1:15" ht="15.75" x14ac:dyDescent="0.25">
      <c r="A478" s="129" t="s">
        <v>169</v>
      </c>
      <c r="B478" s="130"/>
      <c r="C478" s="36"/>
      <c r="D478" s="131">
        <f t="shared" ref="D478:O478" si="104">D456+D465+D471+D475</f>
        <v>101.32</v>
      </c>
      <c r="E478" s="131">
        <f t="shared" si="104"/>
        <v>101.28</v>
      </c>
      <c r="F478" s="131">
        <f t="shared" si="104"/>
        <v>426.51400000000001</v>
      </c>
      <c r="G478" s="131">
        <f t="shared" si="104"/>
        <v>2948.924</v>
      </c>
      <c r="H478" s="131">
        <f t="shared" si="104"/>
        <v>1.4790000000000001</v>
      </c>
      <c r="I478" s="131">
        <f t="shared" si="104"/>
        <v>88.012599999999992</v>
      </c>
      <c r="J478" s="131">
        <f t="shared" si="104"/>
        <v>932.63</v>
      </c>
      <c r="K478" s="131">
        <f t="shared" si="104"/>
        <v>13.000000000000002</v>
      </c>
      <c r="L478" s="131">
        <f t="shared" si="104"/>
        <v>1031.75</v>
      </c>
      <c r="M478" s="131">
        <f t="shared" si="104"/>
        <v>1423.5</v>
      </c>
      <c r="N478" s="131">
        <f t="shared" si="104"/>
        <v>358.31999999999994</v>
      </c>
      <c r="O478" s="131">
        <f t="shared" si="104"/>
        <v>20.143000000000001</v>
      </c>
    </row>
    <row r="479" spans="1:15" ht="15.75" x14ac:dyDescent="0.25">
      <c r="A479" s="132"/>
      <c r="B479" s="132"/>
      <c r="C479" s="133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</row>
    <row r="480" spans="1:15" ht="15.75" x14ac:dyDescent="0.25">
      <c r="A480" s="135"/>
      <c r="B480" s="135"/>
      <c r="C480" s="135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</row>
    <row r="481" spans="1:15" x14ac:dyDescent="0.25">
      <c r="A481" s="2"/>
      <c r="B481" s="2"/>
      <c r="C481" s="2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70" t="s">
        <v>61</v>
      </c>
      <c r="O481" s="70"/>
    </row>
    <row r="482" spans="1:15" ht="16.5" thickBot="1" x14ac:dyDescent="0.3">
      <c r="A482" s="1" t="s">
        <v>267</v>
      </c>
      <c r="B482" s="2"/>
      <c r="C482" s="2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</row>
    <row r="483" spans="1:15" ht="16.5" thickTop="1" x14ac:dyDescent="0.25">
      <c r="A483" s="3" t="s">
        <v>1</v>
      </c>
      <c r="B483" s="4" t="s">
        <v>2</v>
      </c>
      <c r="C483" s="4" t="s">
        <v>3</v>
      </c>
      <c r="D483" s="5" t="s">
        <v>4</v>
      </c>
      <c r="E483" s="5"/>
      <c r="F483" s="5"/>
      <c r="G483" s="5" t="s">
        <v>5</v>
      </c>
      <c r="H483" s="5" t="s">
        <v>6</v>
      </c>
      <c r="I483" s="5"/>
      <c r="J483" s="5"/>
      <c r="K483" s="5"/>
      <c r="L483" s="5" t="s">
        <v>7</v>
      </c>
      <c r="M483" s="5"/>
      <c r="N483" s="5"/>
      <c r="O483" s="6"/>
    </row>
    <row r="484" spans="1:15" ht="32.25" thickBot="1" x14ac:dyDescent="0.3">
      <c r="A484" s="7"/>
      <c r="B484" s="8"/>
      <c r="C484" s="8"/>
      <c r="D484" s="9" t="s">
        <v>8</v>
      </c>
      <c r="E484" s="9" t="s">
        <v>9</v>
      </c>
      <c r="F484" s="9" t="s">
        <v>10</v>
      </c>
      <c r="G484" s="10"/>
      <c r="H484" s="9" t="s">
        <v>11</v>
      </c>
      <c r="I484" s="9" t="s">
        <v>12</v>
      </c>
      <c r="J484" s="9" t="s">
        <v>13</v>
      </c>
      <c r="K484" s="9" t="s">
        <v>14</v>
      </c>
      <c r="L484" s="9" t="s">
        <v>15</v>
      </c>
      <c r="M484" s="9" t="s">
        <v>16</v>
      </c>
      <c r="N484" s="9" t="s">
        <v>17</v>
      </c>
      <c r="O484" s="11" t="s">
        <v>18</v>
      </c>
    </row>
    <row r="485" spans="1:15" ht="16.5" thickTop="1" x14ac:dyDescent="0.25">
      <c r="A485" s="12" t="s">
        <v>19</v>
      </c>
      <c r="B485" s="13"/>
      <c r="C485" s="14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95"/>
    </row>
    <row r="486" spans="1:15" ht="47.25" x14ac:dyDescent="0.25">
      <c r="A486" s="109" t="s">
        <v>171</v>
      </c>
      <c r="B486" s="18" t="s">
        <v>172</v>
      </c>
      <c r="C486" s="19">
        <v>60</v>
      </c>
      <c r="D486" s="20">
        <v>5.19</v>
      </c>
      <c r="E486" s="20">
        <v>10.039999999999999</v>
      </c>
      <c r="F486" s="20">
        <v>18</v>
      </c>
      <c r="G486" s="20">
        <v>207.52</v>
      </c>
      <c r="H486" s="20">
        <v>0.05</v>
      </c>
      <c r="I486" s="20">
        <v>0</v>
      </c>
      <c r="J486" s="20">
        <v>60</v>
      </c>
      <c r="K486" s="20">
        <v>0.3</v>
      </c>
      <c r="L486" s="20">
        <v>49.2</v>
      </c>
      <c r="M486" s="20">
        <v>13</v>
      </c>
      <c r="N486" s="20">
        <v>6.05</v>
      </c>
      <c r="O486" s="110">
        <v>1.28</v>
      </c>
    </row>
    <row r="487" spans="1:15" ht="47.25" x14ac:dyDescent="0.25">
      <c r="A487" s="38" t="s">
        <v>173</v>
      </c>
      <c r="B487" s="39" t="s">
        <v>174</v>
      </c>
      <c r="C487" s="40">
        <v>280</v>
      </c>
      <c r="D487" s="41">
        <v>12.99</v>
      </c>
      <c r="E487" s="41">
        <v>12.12</v>
      </c>
      <c r="F487" s="41">
        <v>55.1</v>
      </c>
      <c r="G487" s="41">
        <v>367.12</v>
      </c>
      <c r="H487" s="41">
        <v>0.17</v>
      </c>
      <c r="I487" s="41">
        <v>0</v>
      </c>
      <c r="J487" s="41">
        <v>231.25</v>
      </c>
      <c r="K487" s="41">
        <v>1.1000000000000001</v>
      </c>
      <c r="L487" s="41">
        <v>130.97999999999999</v>
      </c>
      <c r="M487" s="41">
        <v>194.61</v>
      </c>
      <c r="N487" s="41">
        <v>24.06</v>
      </c>
      <c r="O487" s="42">
        <v>0.75</v>
      </c>
    </row>
    <row r="488" spans="1:15" ht="63" x14ac:dyDescent="0.25">
      <c r="A488" s="21" t="s">
        <v>41</v>
      </c>
      <c r="B488" s="18" t="s">
        <v>42</v>
      </c>
      <c r="C488" s="19">
        <v>120</v>
      </c>
      <c r="D488" s="24">
        <v>0.96</v>
      </c>
      <c r="E488" s="24">
        <v>0.24</v>
      </c>
      <c r="F488" s="24">
        <v>9</v>
      </c>
      <c r="G488" s="24">
        <v>45.6</v>
      </c>
      <c r="H488" s="24">
        <v>7.1999999999999995E-2</v>
      </c>
      <c r="I488" s="24">
        <v>45.6</v>
      </c>
      <c r="J488" s="24">
        <v>0</v>
      </c>
      <c r="K488" s="24">
        <v>0.24</v>
      </c>
      <c r="L488" s="24">
        <v>42</v>
      </c>
      <c r="M488" s="24">
        <v>13.2</v>
      </c>
      <c r="N488" s="24">
        <v>20.399999999999999</v>
      </c>
      <c r="O488" s="25">
        <v>0.12</v>
      </c>
    </row>
    <row r="489" spans="1:15" ht="94.5" x14ac:dyDescent="0.25">
      <c r="A489" s="21" t="s">
        <v>175</v>
      </c>
      <c r="B489" s="18" t="s">
        <v>176</v>
      </c>
      <c r="C489" s="19">
        <v>200</v>
      </c>
      <c r="D489" s="20">
        <v>3.2</v>
      </c>
      <c r="E489" s="20">
        <v>2.7</v>
      </c>
      <c r="F489" s="20">
        <v>15.9</v>
      </c>
      <c r="G489" s="20">
        <v>79</v>
      </c>
      <c r="H489" s="20">
        <v>0.04</v>
      </c>
      <c r="I489" s="20">
        <v>1.3</v>
      </c>
      <c r="J489" s="20">
        <v>0.02</v>
      </c>
      <c r="K489" s="20">
        <v>0</v>
      </c>
      <c r="L489" s="20">
        <v>126</v>
      </c>
      <c r="M489" s="20">
        <v>90</v>
      </c>
      <c r="N489" s="20">
        <v>14</v>
      </c>
      <c r="O489" s="20">
        <v>0.1</v>
      </c>
    </row>
    <row r="490" spans="1:15" ht="16.5" thickBot="1" x14ac:dyDescent="0.3">
      <c r="A490" s="26" t="s">
        <v>28</v>
      </c>
      <c r="B490" s="27"/>
      <c r="C490" s="28">
        <f>SUM(C486:C489)</f>
        <v>660</v>
      </c>
      <c r="D490" s="29">
        <f t="shared" ref="D490:O490" si="105">SUM(D486:D489)</f>
        <v>22.34</v>
      </c>
      <c r="E490" s="29">
        <f t="shared" si="105"/>
        <v>25.099999999999994</v>
      </c>
      <c r="F490" s="29">
        <f t="shared" si="105"/>
        <v>98</v>
      </c>
      <c r="G490" s="29">
        <f t="shared" si="105"/>
        <v>699.24</v>
      </c>
      <c r="H490" s="29">
        <f t="shared" si="105"/>
        <v>0.33200000000000002</v>
      </c>
      <c r="I490" s="29">
        <f t="shared" si="105"/>
        <v>46.9</v>
      </c>
      <c r="J490" s="29">
        <f t="shared" si="105"/>
        <v>291.27</v>
      </c>
      <c r="K490" s="29">
        <f t="shared" si="105"/>
        <v>1.6400000000000001</v>
      </c>
      <c r="L490" s="29">
        <f t="shared" si="105"/>
        <v>348.18</v>
      </c>
      <c r="M490" s="29">
        <f t="shared" si="105"/>
        <v>310.81</v>
      </c>
      <c r="N490" s="29">
        <f t="shared" si="105"/>
        <v>64.509999999999991</v>
      </c>
      <c r="O490" s="29">
        <f t="shared" si="105"/>
        <v>2.2500000000000004</v>
      </c>
    </row>
    <row r="491" spans="1:15" ht="16.5" thickTop="1" x14ac:dyDescent="0.25">
      <c r="A491" s="12" t="s">
        <v>29</v>
      </c>
      <c r="B491" s="13"/>
      <c r="C491" s="31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3"/>
    </row>
    <row r="492" spans="1:15" ht="110.25" x14ac:dyDescent="0.25">
      <c r="A492" s="21" t="s">
        <v>177</v>
      </c>
      <c r="B492" s="18" t="s">
        <v>178</v>
      </c>
      <c r="C492" s="19">
        <v>100</v>
      </c>
      <c r="D492" s="20">
        <v>4.9000000000000004</v>
      </c>
      <c r="E492" s="20">
        <v>9.3000000000000007</v>
      </c>
      <c r="F492" s="20">
        <v>7.4</v>
      </c>
      <c r="G492" s="20">
        <v>133</v>
      </c>
      <c r="H492" s="20">
        <v>2.3999999999999997E-2</v>
      </c>
      <c r="I492" s="20">
        <v>10.1</v>
      </c>
      <c r="J492" s="20">
        <v>1.6E-2</v>
      </c>
      <c r="K492" s="20">
        <v>2.2999999999999998</v>
      </c>
      <c r="L492" s="20">
        <v>165</v>
      </c>
      <c r="M492" s="20">
        <v>142</v>
      </c>
      <c r="N492" s="20">
        <v>24</v>
      </c>
      <c r="O492" s="20">
        <v>1.4</v>
      </c>
    </row>
    <row r="493" spans="1:15" ht="126" x14ac:dyDescent="0.25">
      <c r="A493" s="75" t="s">
        <v>179</v>
      </c>
      <c r="B493" s="76" t="s">
        <v>180</v>
      </c>
      <c r="C493" s="77">
        <v>300</v>
      </c>
      <c r="D493" s="78">
        <v>3.12</v>
      </c>
      <c r="E493" s="78">
        <v>4.2</v>
      </c>
      <c r="F493" s="78">
        <v>21.84</v>
      </c>
      <c r="G493" s="78">
        <v>125.16</v>
      </c>
      <c r="H493" s="78">
        <v>0.12</v>
      </c>
      <c r="I493" s="78">
        <v>25.2</v>
      </c>
      <c r="J493" s="78">
        <v>12</v>
      </c>
      <c r="K493" s="78">
        <v>21.6</v>
      </c>
      <c r="L493" s="78">
        <v>150</v>
      </c>
      <c r="M493" s="78">
        <v>109.2</v>
      </c>
      <c r="N493" s="78">
        <v>6</v>
      </c>
      <c r="O493" s="79">
        <v>0.24</v>
      </c>
    </row>
    <row r="494" spans="1:15" ht="141.75" x14ac:dyDescent="0.25">
      <c r="A494" s="43" t="s">
        <v>181</v>
      </c>
      <c r="B494" s="44" t="s">
        <v>182</v>
      </c>
      <c r="C494" s="45" t="s">
        <v>183</v>
      </c>
      <c r="D494" s="46">
        <v>13.57</v>
      </c>
      <c r="E494" s="46">
        <v>8.84</v>
      </c>
      <c r="F494" s="46">
        <v>11.3</v>
      </c>
      <c r="G494" s="46">
        <v>176.43</v>
      </c>
      <c r="H494" s="46">
        <v>0.05</v>
      </c>
      <c r="I494" s="46">
        <v>11.9</v>
      </c>
      <c r="J494" s="46">
        <v>350</v>
      </c>
      <c r="K494" s="46">
        <v>2.41</v>
      </c>
      <c r="L494" s="46">
        <v>202.66</v>
      </c>
      <c r="M494" s="46">
        <v>326.58</v>
      </c>
      <c r="N494" s="46">
        <v>31.2</v>
      </c>
      <c r="O494" s="46">
        <v>0</v>
      </c>
    </row>
    <row r="495" spans="1:15" ht="47.25" x14ac:dyDescent="0.25">
      <c r="A495" s="43" t="s">
        <v>184</v>
      </c>
      <c r="B495" s="44" t="s">
        <v>185</v>
      </c>
      <c r="C495" s="45">
        <v>250</v>
      </c>
      <c r="D495" s="46">
        <v>6.04</v>
      </c>
      <c r="E495" s="46">
        <v>10.65</v>
      </c>
      <c r="F495" s="46">
        <v>34.25</v>
      </c>
      <c r="G495" s="46">
        <v>236.38</v>
      </c>
      <c r="H495" s="46">
        <v>0.23</v>
      </c>
      <c r="I495" s="46">
        <v>1.125</v>
      </c>
      <c r="J495" s="46">
        <v>8.6999999999999994E-2</v>
      </c>
      <c r="K495" s="46">
        <v>0.25</v>
      </c>
      <c r="L495" s="46">
        <v>65</v>
      </c>
      <c r="M495" s="46">
        <v>142.5</v>
      </c>
      <c r="N495" s="46">
        <v>40</v>
      </c>
      <c r="O495" s="136">
        <v>4.1900000000000004</v>
      </c>
    </row>
    <row r="496" spans="1:15" ht="51" x14ac:dyDescent="0.25">
      <c r="A496" s="21" t="s">
        <v>39</v>
      </c>
      <c r="B496" s="18" t="s">
        <v>40</v>
      </c>
      <c r="C496" s="19">
        <v>90</v>
      </c>
      <c r="D496" s="20">
        <v>5.94</v>
      </c>
      <c r="E496" s="20">
        <v>1.08</v>
      </c>
      <c r="F496" s="20">
        <v>30.06</v>
      </c>
      <c r="G496" s="20">
        <v>156.6</v>
      </c>
      <c r="H496" s="24">
        <v>0.16</v>
      </c>
      <c r="I496" s="24">
        <v>0</v>
      </c>
      <c r="J496" s="24">
        <v>0</v>
      </c>
      <c r="K496" s="24">
        <v>1.26</v>
      </c>
      <c r="L496" s="24">
        <v>31.5</v>
      </c>
      <c r="M496" s="24">
        <v>142.5</v>
      </c>
      <c r="N496" s="24">
        <v>42.3</v>
      </c>
      <c r="O496" s="47">
        <v>3.51</v>
      </c>
    </row>
    <row r="497" spans="1:15" ht="51" x14ac:dyDescent="0.25">
      <c r="A497" s="21" t="s">
        <v>41</v>
      </c>
      <c r="B497" s="18" t="s">
        <v>186</v>
      </c>
      <c r="C497" s="19">
        <v>120</v>
      </c>
      <c r="D497" s="20">
        <v>0.48</v>
      </c>
      <c r="E497" s="20">
        <v>0.48</v>
      </c>
      <c r="F497" s="20">
        <v>11.76</v>
      </c>
      <c r="G497" s="20">
        <v>61.1</v>
      </c>
      <c r="H497" s="20">
        <v>3.5999999999999997E-2</v>
      </c>
      <c r="I497" s="20">
        <v>12</v>
      </c>
      <c r="J497" s="20">
        <v>0</v>
      </c>
      <c r="K497" s="20">
        <v>0.24</v>
      </c>
      <c r="L497" s="20">
        <v>19.2</v>
      </c>
      <c r="M497" s="20">
        <v>13.2</v>
      </c>
      <c r="N497" s="20">
        <v>10.8</v>
      </c>
      <c r="O497" s="49">
        <v>2.64</v>
      </c>
    </row>
    <row r="498" spans="1:15" ht="126" x14ac:dyDescent="0.25">
      <c r="A498" s="21" t="s">
        <v>43</v>
      </c>
      <c r="B498" s="48" t="s">
        <v>44</v>
      </c>
      <c r="C498" s="19">
        <v>200</v>
      </c>
      <c r="D498" s="20">
        <v>0.3</v>
      </c>
      <c r="E498" s="20">
        <v>0</v>
      </c>
      <c r="F498" s="20">
        <v>20.100000000000001</v>
      </c>
      <c r="G498" s="20">
        <v>81</v>
      </c>
      <c r="H498" s="20">
        <v>0</v>
      </c>
      <c r="I498" s="20">
        <v>0.8</v>
      </c>
      <c r="J498" s="20">
        <v>0</v>
      </c>
      <c r="K498" s="20">
        <v>0</v>
      </c>
      <c r="L498" s="20">
        <v>10</v>
      </c>
      <c r="M498" s="20">
        <v>6</v>
      </c>
      <c r="N498" s="20">
        <v>3</v>
      </c>
      <c r="O498" s="49">
        <v>0.6</v>
      </c>
    </row>
    <row r="499" spans="1:15" ht="16.5" thickBot="1" x14ac:dyDescent="0.3">
      <c r="A499" s="52" t="s">
        <v>45</v>
      </c>
      <c r="B499" s="53"/>
      <c r="C499" s="28">
        <f t="shared" ref="C499:O499" si="106">SUM(C492:C498)</f>
        <v>1060</v>
      </c>
      <c r="D499" s="29">
        <f t="shared" si="106"/>
        <v>34.349999999999994</v>
      </c>
      <c r="E499" s="29">
        <f t="shared" si="106"/>
        <v>34.549999999999997</v>
      </c>
      <c r="F499" s="29">
        <f t="shared" si="106"/>
        <v>136.71</v>
      </c>
      <c r="G499" s="29">
        <f t="shared" si="106"/>
        <v>969.67000000000007</v>
      </c>
      <c r="H499" s="29">
        <f t="shared" si="106"/>
        <v>0.62000000000000011</v>
      </c>
      <c r="I499" s="29">
        <f t="shared" si="106"/>
        <v>61.124999999999993</v>
      </c>
      <c r="J499" s="29">
        <f t="shared" si="106"/>
        <v>362.10300000000001</v>
      </c>
      <c r="K499" s="29">
        <f t="shared" si="106"/>
        <v>28.060000000000002</v>
      </c>
      <c r="L499" s="29">
        <f t="shared" si="106"/>
        <v>643.36</v>
      </c>
      <c r="M499" s="29">
        <f t="shared" si="106"/>
        <v>881.98</v>
      </c>
      <c r="N499" s="29">
        <f t="shared" si="106"/>
        <v>157.30000000000001</v>
      </c>
      <c r="O499" s="29">
        <f t="shared" si="106"/>
        <v>12.58</v>
      </c>
    </row>
    <row r="500" spans="1:15" ht="16.5" thickTop="1" x14ac:dyDescent="0.25">
      <c r="A500" s="80" t="s">
        <v>78</v>
      </c>
      <c r="B500" s="81"/>
      <c r="C500" s="82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4"/>
    </row>
    <row r="501" spans="1:15" ht="47.25" x14ac:dyDescent="0.25">
      <c r="A501" s="137" t="s">
        <v>187</v>
      </c>
      <c r="B501" s="72" t="s">
        <v>188</v>
      </c>
      <c r="C501" s="73" t="s">
        <v>189</v>
      </c>
      <c r="D501" s="74">
        <v>15.08</v>
      </c>
      <c r="E501" s="74">
        <v>16.100000000000001</v>
      </c>
      <c r="F501" s="74">
        <v>39.46</v>
      </c>
      <c r="G501" s="74">
        <v>348.31</v>
      </c>
      <c r="H501" s="20">
        <v>0.12</v>
      </c>
      <c r="I501" s="20">
        <v>10.1</v>
      </c>
      <c r="J501" s="20">
        <v>152.6</v>
      </c>
      <c r="K501" s="20">
        <v>4.5199999999999996</v>
      </c>
      <c r="L501" s="20">
        <v>95.2</v>
      </c>
      <c r="M501" s="20">
        <v>102.55</v>
      </c>
      <c r="N501" s="20">
        <v>16.52</v>
      </c>
      <c r="O501" s="110">
        <v>0.16</v>
      </c>
    </row>
    <row r="502" spans="1:15" ht="51" x14ac:dyDescent="0.25">
      <c r="A502" s="21" t="s">
        <v>70</v>
      </c>
      <c r="B502" s="18" t="s">
        <v>71</v>
      </c>
      <c r="C502" s="19">
        <v>100</v>
      </c>
      <c r="D502" s="20">
        <v>2.4</v>
      </c>
      <c r="E502" s="20">
        <v>7.1</v>
      </c>
      <c r="F502" s="20">
        <v>10.4</v>
      </c>
      <c r="G502" s="20">
        <v>115</v>
      </c>
      <c r="H502" s="20">
        <v>0.03</v>
      </c>
      <c r="I502" s="20">
        <v>7.9</v>
      </c>
      <c r="J502" s="20">
        <v>0</v>
      </c>
      <c r="K502" s="20">
        <v>3.8</v>
      </c>
      <c r="L502" s="20">
        <v>44</v>
      </c>
      <c r="M502" s="20">
        <v>58</v>
      </c>
      <c r="N502" s="20">
        <v>30</v>
      </c>
      <c r="O502" s="20">
        <v>1.7</v>
      </c>
    </row>
    <row r="503" spans="1:15" ht="60" x14ac:dyDescent="0.25">
      <c r="A503" s="109" t="s">
        <v>39</v>
      </c>
      <c r="B503" s="18" t="s">
        <v>40</v>
      </c>
      <c r="C503" s="19">
        <v>70</v>
      </c>
      <c r="D503" s="20">
        <v>4.62</v>
      </c>
      <c r="E503" s="20">
        <v>0.84</v>
      </c>
      <c r="F503" s="20">
        <v>23.38</v>
      </c>
      <c r="G503" s="20">
        <v>118.06</v>
      </c>
      <c r="H503" s="20">
        <v>0.126</v>
      </c>
      <c r="I503" s="20">
        <v>0</v>
      </c>
      <c r="J503" s="20">
        <v>0</v>
      </c>
      <c r="K503" s="20">
        <v>0.98</v>
      </c>
      <c r="L503" s="20">
        <v>24.5</v>
      </c>
      <c r="M503" s="20">
        <v>110.6</v>
      </c>
      <c r="N503" s="20">
        <v>32.9</v>
      </c>
      <c r="O503" s="121">
        <v>2.73</v>
      </c>
    </row>
    <row r="504" spans="1:15" ht="78.75" x14ac:dyDescent="0.25">
      <c r="A504" s="21" t="s">
        <v>83</v>
      </c>
      <c r="B504" s="18" t="s">
        <v>84</v>
      </c>
      <c r="C504" s="19">
        <v>200</v>
      </c>
      <c r="D504" s="20">
        <v>1.4</v>
      </c>
      <c r="E504" s="20">
        <v>0</v>
      </c>
      <c r="F504" s="20">
        <v>17.8</v>
      </c>
      <c r="G504" s="20">
        <v>136.80000000000001</v>
      </c>
      <c r="H504" s="20">
        <v>0.09</v>
      </c>
      <c r="I504" s="20">
        <v>7.0000000000000007E-2</v>
      </c>
      <c r="J504" s="20">
        <v>2E-3</v>
      </c>
      <c r="K504" s="20">
        <v>0.98</v>
      </c>
      <c r="L504" s="20">
        <v>119.8</v>
      </c>
      <c r="M504" s="20">
        <v>153.30000000000001</v>
      </c>
      <c r="N504" s="20">
        <v>0.28000000000000003</v>
      </c>
      <c r="O504" s="49">
        <v>0.31</v>
      </c>
    </row>
    <row r="505" spans="1:15" ht="16.5" thickBot="1" x14ac:dyDescent="0.3">
      <c r="A505" s="52" t="s">
        <v>113</v>
      </c>
      <c r="B505" s="53"/>
      <c r="C505" s="28">
        <f>C504+C503+C502+180+50</f>
        <v>600</v>
      </c>
      <c r="D505" s="29">
        <f t="shared" ref="D505:O505" si="107">SUM(D501:D504)</f>
        <v>23.5</v>
      </c>
      <c r="E505" s="29">
        <f t="shared" si="107"/>
        <v>24.040000000000003</v>
      </c>
      <c r="F505" s="29">
        <f t="shared" si="107"/>
        <v>91.039999999999992</v>
      </c>
      <c r="G505" s="29">
        <f t="shared" si="107"/>
        <v>718.17000000000007</v>
      </c>
      <c r="H505" s="29">
        <f t="shared" si="107"/>
        <v>0.36599999999999999</v>
      </c>
      <c r="I505" s="29">
        <f t="shared" si="107"/>
        <v>18.07</v>
      </c>
      <c r="J505" s="29">
        <f t="shared" si="107"/>
        <v>152.602</v>
      </c>
      <c r="K505" s="29">
        <f t="shared" si="107"/>
        <v>10.280000000000001</v>
      </c>
      <c r="L505" s="29">
        <f t="shared" si="107"/>
        <v>283.5</v>
      </c>
      <c r="M505" s="29">
        <f t="shared" si="107"/>
        <v>424.45</v>
      </c>
      <c r="N505" s="29">
        <f t="shared" si="107"/>
        <v>79.699999999999989</v>
      </c>
      <c r="O505" s="29">
        <f t="shared" si="107"/>
        <v>4.8999999999999995</v>
      </c>
    </row>
    <row r="506" spans="1:15" ht="16.5" thickTop="1" x14ac:dyDescent="0.25">
      <c r="A506" s="12" t="s">
        <v>52</v>
      </c>
      <c r="B506" s="13"/>
      <c r="C506" s="31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3"/>
    </row>
    <row r="507" spans="1:15" ht="94.5" x14ac:dyDescent="0.25">
      <c r="A507" s="99" t="s">
        <v>190</v>
      </c>
      <c r="B507" s="138" t="s">
        <v>191</v>
      </c>
      <c r="C507" s="19">
        <v>250</v>
      </c>
      <c r="D507" s="24">
        <v>7.5</v>
      </c>
      <c r="E507" s="24">
        <v>6.25</v>
      </c>
      <c r="F507" s="24">
        <v>27.5</v>
      </c>
      <c r="G507" s="24">
        <v>202</v>
      </c>
      <c r="H507" s="24">
        <v>7.4999999999999997E-2</v>
      </c>
      <c r="I507" s="24">
        <v>1.5</v>
      </c>
      <c r="J507" s="24">
        <v>0.05</v>
      </c>
      <c r="K507" s="24">
        <v>0</v>
      </c>
      <c r="L507" s="24">
        <v>297.5</v>
      </c>
      <c r="M507" s="24">
        <v>227.5</v>
      </c>
      <c r="N507" s="24">
        <v>35</v>
      </c>
      <c r="O507" s="105">
        <v>0.25</v>
      </c>
    </row>
    <row r="508" spans="1:15" ht="63.75" x14ac:dyDescent="0.25">
      <c r="A508" s="21" t="s">
        <v>165</v>
      </c>
      <c r="B508" s="138" t="s">
        <v>192</v>
      </c>
      <c r="C508" s="45">
        <v>100</v>
      </c>
      <c r="D508" s="46">
        <v>6.67</v>
      </c>
      <c r="E508" s="46">
        <v>11.67</v>
      </c>
      <c r="F508" s="46">
        <v>51.17</v>
      </c>
      <c r="G508" s="46">
        <v>456.84</v>
      </c>
      <c r="H508" s="46">
        <v>0.13</v>
      </c>
      <c r="I508" s="46">
        <v>0</v>
      </c>
      <c r="J508" s="46">
        <v>0.12</v>
      </c>
      <c r="K508" s="46">
        <v>1.93</v>
      </c>
      <c r="L508" s="46">
        <v>25</v>
      </c>
      <c r="M508" s="46">
        <v>112.8</v>
      </c>
      <c r="N508" s="46">
        <v>16.670000000000002</v>
      </c>
      <c r="O508" s="51">
        <v>1.45</v>
      </c>
    </row>
    <row r="509" spans="1:15" ht="16.5" thickBot="1" x14ac:dyDescent="0.3">
      <c r="A509" s="52" t="s">
        <v>57</v>
      </c>
      <c r="B509" s="53"/>
      <c r="C509" s="28">
        <f>SUM(C507:C508)</f>
        <v>350</v>
      </c>
      <c r="D509" s="61">
        <f t="shared" ref="D509:O509" si="108">SUM(D507:D508)</f>
        <v>14.17</v>
      </c>
      <c r="E509" s="61">
        <f t="shared" si="108"/>
        <v>17.920000000000002</v>
      </c>
      <c r="F509" s="61">
        <f t="shared" si="108"/>
        <v>78.67</v>
      </c>
      <c r="G509" s="61">
        <f t="shared" si="108"/>
        <v>658.83999999999992</v>
      </c>
      <c r="H509" s="61">
        <f t="shared" si="108"/>
        <v>0.20500000000000002</v>
      </c>
      <c r="I509" s="61">
        <f t="shared" si="108"/>
        <v>1.5</v>
      </c>
      <c r="J509" s="61">
        <f t="shared" si="108"/>
        <v>0.16999999999999998</v>
      </c>
      <c r="K509" s="61">
        <f t="shared" si="108"/>
        <v>1.93</v>
      </c>
      <c r="L509" s="61">
        <f t="shared" si="108"/>
        <v>322.5</v>
      </c>
      <c r="M509" s="61">
        <f t="shared" si="108"/>
        <v>340.3</v>
      </c>
      <c r="N509" s="61">
        <f t="shared" si="108"/>
        <v>51.67</v>
      </c>
      <c r="O509" s="61">
        <f t="shared" si="108"/>
        <v>1.7</v>
      </c>
    </row>
    <row r="510" spans="1:15" ht="17.25" thickTop="1" thickBot="1" x14ac:dyDescent="0.3">
      <c r="A510" s="106" t="s">
        <v>193</v>
      </c>
      <c r="B510" s="107"/>
      <c r="C510" s="108"/>
      <c r="D510" s="61">
        <f t="shared" ref="D510:O510" si="109">D490+D499+D505</f>
        <v>80.19</v>
      </c>
      <c r="E510" s="61">
        <f t="shared" si="109"/>
        <v>83.69</v>
      </c>
      <c r="F510" s="61">
        <f t="shared" si="109"/>
        <v>325.75</v>
      </c>
      <c r="G510" s="61">
        <f t="shared" si="109"/>
        <v>2387.08</v>
      </c>
      <c r="H510" s="61">
        <f t="shared" si="109"/>
        <v>1.3180000000000001</v>
      </c>
      <c r="I510" s="61">
        <f t="shared" si="109"/>
        <v>126.095</v>
      </c>
      <c r="J510" s="61">
        <f t="shared" si="109"/>
        <v>805.97500000000002</v>
      </c>
      <c r="K510" s="61">
        <f t="shared" si="109"/>
        <v>39.980000000000004</v>
      </c>
      <c r="L510" s="61">
        <f t="shared" si="109"/>
        <v>1275.04</v>
      </c>
      <c r="M510" s="61">
        <f t="shared" si="109"/>
        <v>1617.24</v>
      </c>
      <c r="N510" s="61">
        <f t="shared" si="109"/>
        <v>301.51</v>
      </c>
      <c r="O510" s="61">
        <f t="shared" si="109"/>
        <v>19.73</v>
      </c>
    </row>
    <row r="511" spans="1:15" ht="17.25" thickTop="1" thickBot="1" x14ac:dyDescent="0.3">
      <c r="A511" s="106" t="s">
        <v>194</v>
      </c>
      <c r="B511" s="107"/>
      <c r="C511" s="108"/>
      <c r="D511" s="61">
        <f t="shared" ref="D511:O511" si="110">D490+D499+D509</f>
        <v>70.86</v>
      </c>
      <c r="E511" s="61">
        <f t="shared" si="110"/>
        <v>77.569999999999993</v>
      </c>
      <c r="F511" s="61">
        <f t="shared" si="110"/>
        <v>313.38</v>
      </c>
      <c r="G511" s="61">
        <f t="shared" si="110"/>
        <v>2327.75</v>
      </c>
      <c r="H511" s="61">
        <f t="shared" si="110"/>
        <v>1.1570000000000003</v>
      </c>
      <c r="I511" s="61">
        <f t="shared" si="110"/>
        <v>109.52499999999999</v>
      </c>
      <c r="J511" s="61">
        <f t="shared" si="110"/>
        <v>653.54300000000001</v>
      </c>
      <c r="K511" s="61">
        <f t="shared" si="110"/>
        <v>31.630000000000003</v>
      </c>
      <c r="L511" s="61">
        <f t="shared" si="110"/>
        <v>1314.04</v>
      </c>
      <c r="M511" s="61">
        <f t="shared" si="110"/>
        <v>1533.09</v>
      </c>
      <c r="N511" s="61">
        <f t="shared" si="110"/>
        <v>273.48</v>
      </c>
      <c r="O511" s="61">
        <f t="shared" si="110"/>
        <v>16.53</v>
      </c>
    </row>
    <row r="512" spans="1:15" ht="16.5" thickTop="1" x14ac:dyDescent="0.25">
      <c r="A512" s="139" t="s">
        <v>195</v>
      </c>
      <c r="B512" s="140"/>
      <c r="C512" s="56"/>
      <c r="D512" s="141">
        <f t="shared" ref="D512:O512" si="111">D490+D499+D505+D509</f>
        <v>94.36</v>
      </c>
      <c r="E512" s="141">
        <f t="shared" si="111"/>
        <v>101.61</v>
      </c>
      <c r="F512" s="141">
        <f t="shared" si="111"/>
        <v>404.42</v>
      </c>
      <c r="G512" s="141">
        <f t="shared" si="111"/>
        <v>3045.92</v>
      </c>
      <c r="H512" s="141">
        <f t="shared" si="111"/>
        <v>1.5230000000000001</v>
      </c>
      <c r="I512" s="141">
        <f t="shared" si="111"/>
        <v>127.595</v>
      </c>
      <c r="J512" s="141">
        <f t="shared" si="111"/>
        <v>806.14499999999998</v>
      </c>
      <c r="K512" s="141">
        <f t="shared" si="111"/>
        <v>41.910000000000004</v>
      </c>
      <c r="L512" s="141">
        <f t="shared" si="111"/>
        <v>1597.54</v>
      </c>
      <c r="M512" s="141">
        <f t="shared" si="111"/>
        <v>1957.54</v>
      </c>
      <c r="N512" s="141">
        <f t="shared" si="111"/>
        <v>353.18</v>
      </c>
      <c r="O512" s="141">
        <f t="shared" si="111"/>
        <v>21.43</v>
      </c>
    </row>
    <row r="513" spans="1:15" ht="15.75" x14ac:dyDescent="0.25">
      <c r="A513" s="142"/>
      <c r="B513" s="143"/>
      <c r="C513" s="144"/>
      <c r="D513" s="145"/>
      <c r="E513" s="145"/>
      <c r="F513" s="145"/>
      <c r="G513" s="145"/>
      <c r="H513" s="145"/>
      <c r="I513" s="145"/>
      <c r="J513" s="145"/>
      <c r="K513" s="145"/>
      <c r="L513" s="145"/>
      <c r="M513" s="145"/>
      <c r="N513" s="145"/>
      <c r="O513" s="145"/>
    </row>
    <row r="514" spans="1:15" ht="15.75" x14ac:dyDescent="0.25">
      <c r="A514" s="132"/>
      <c r="B514" s="132"/>
      <c r="C514" s="133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</row>
    <row r="515" spans="1:15" x14ac:dyDescent="0.25">
      <c r="A515" s="2"/>
      <c r="B515" s="2"/>
      <c r="C515" s="2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146" t="s">
        <v>61</v>
      </c>
      <c r="O515" s="146"/>
    </row>
    <row r="516" spans="1:15" ht="16.5" thickBot="1" x14ac:dyDescent="0.3">
      <c r="A516" s="1" t="s">
        <v>268</v>
      </c>
      <c r="B516" s="2"/>
      <c r="C516" s="2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</row>
    <row r="517" spans="1:15" ht="16.5" thickTop="1" x14ac:dyDescent="0.25">
      <c r="A517" s="3" t="s">
        <v>1</v>
      </c>
      <c r="B517" s="4" t="s">
        <v>2</v>
      </c>
      <c r="C517" s="4" t="s">
        <v>3</v>
      </c>
      <c r="D517" s="5" t="s">
        <v>4</v>
      </c>
      <c r="E517" s="5"/>
      <c r="F517" s="5"/>
      <c r="G517" s="5" t="s">
        <v>5</v>
      </c>
      <c r="H517" s="5" t="s">
        <v>6</v>
      </c>
      <c r="I517" s="5"/>
      <c r="J517" s="5"/>
      <c r="K517" s="5"/>
      <c r="L517" s="5" t="s">
        <v>7</v>
      </c>
      <c r="M517" s="5"/>
      <c r="N517" s="5"/>
      <c r="O517" s="6"/>
    </row>
    <row r="518" spans="1:15" ht="32.25" thickBot="1" x14ac:dyDescent="0.3">
      <c r="A518" s="7"/>
      <c r="B518" s="8"/>
      <c r="C518" s="8"/>
      <c r="D518" s="9" t="s">
        <v>8</v>
      </c>
      <c r="E518" s="9" t="s">
        <v>9</v>
      </c>
      <c r="F518" s="9" t="s">
        <v>10</v>
      </c>
      <c r="G518" s="10"/>
      <c r="H518" s="9" t="s">
        <v>11</v>
      </c>
      <c r="I518" s="9" t="s">
        <v>12</v>
      </c>
      <c r="J518" s="9" t="s">
        <v>13</v>
      </c>
      <c r="K518" s="9" t="s">
        <v>14</v>
      </c>
      <c r="L518" s="9" t="s">
        <v>15</v>
      </c>
      <c r="M518" s="9" t="s">
        <v>16</v>
      </c>
      <c r="N518" s="9" t="s">
        <v>17</v>
      </c>
      <c r="O518" s="11" t="s">
        <v>18</v>
      </c>
    </row>
    <row r="519" spans="1:15" ht="16.5" thickTop="1" x14ac:dyDescent="0.25">
      <c r="A519" s="80" t="s">
        <v>19</v>
      </c>
      <c r="B519" s="81"/>
      <c r="C519" s="14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95"/>
    </row>
    <row r="520" spans="1:15" ht="47.25" x14ac:dyDescent="0.25">
      <c r="A520" s="147" t="s">
        <v>197</v>
      </c>
      <c r="B520" s="148" t="s">
        <v>198</v>
      </c>
      <c r="C520" s="45">
        <v>70</v>
      </c>
      <c r="D520" s="46">
        <v>6.7</v>
      </c>
      <c r="E520" s="46">
        <v>9.84</v>
      </c>
      <c r="F520" s="46">
        <v>19.8</v>
      </c>
      <c r="G520" s="46">
        <v>194.56</v>
      </c>
      <c r="H520" s="46">
        <v>0.09</v>
      </c>
      <c r="I520" s="46">
        <v>0</v>
      </c>
      <c r="J520" s="46">
        <v>59</v>
      </c>
      <c r="K520" s="46">
        <v>0</v>
      </c>
      <c r="L520" s="46">
        <v>8.25</v>
      </c>
      <c r="M520" s="46">
        <v>57</v>
      </c>
      <c r="N520" s="46">
        <v>32</v>
      </c>
      <c r="O520" s="120">
        <v>5</v>
      </c>
    </row>
    <row r="521" spans="1:15" ht="94.5" x14ac:dyDescent="0.25">
      <c r="A521" s="43" t="s">
        <v>199</v>
      </c>
      <c r="B521" s="149" t="s">
        <v>200</v>
      </c>
      <c r="C521" s="150" t="s">
        <v>201</v>
      </c>
      <c r="D521" s="20">
        <v>17.829999999999998</v>
      </c>
      <c r="E521" s="20">
        <v>14.9</v>
      </c>
      <c r="F521" s="20">
        <v>66.2</v>
      </c>
      <c r="G521" s="20">
        <v>469.6</v>
      </c>
      <c r="H521" s="20">
        <v>0.23</v>
      </c>
      <c r="I521" s="20">
        <v>0.02</v>
      </c>
      <c r="J521" s="20">
        <v>315</v>
      </c>
      <c r="K521" s="20">
        <v>1.1759999999999999</v>
      </c>
      <c r="L521" s="20">
        <v>280.22000000000003</v>
      </c>
      <c r="M521" s="20">
        <v>188.32</v>
      </c>
      <c r="N521" s="20">
        <v>32</v>
      </c>
      <c r="O521" s="20">
        <v>5.2</v>
      </c>
    </row>
    <row r="522" spans="1:15" ht="51" x14ac:dyDescent="0.25">
      <c r="A522" s="99" t="s">
        <v>26</v>
      </c>
      <c r="B522" s="23" t="s">
        <v>27</v>
      </c>
      <c r="C522" s="19">
        <v>200</v>
      </c>
      <c r="D522" s="24">
        <v>0.1</v>
      </c>
      <c r="E522" s="24">
        <v>0</v>
      </c>
      <c r="F522" s="24">
        <v>15</v>
      </c>
      <c r="G522" s="24">
        <v>60</v>
      </c>
      <c r="H522" s="24">
        <v>0</v>
      </c>
      <c r="I522" s="24">
        <v>0</v>
      </c>
      <c r="J522" s="24">
        <v>0</v>
      </c>
      <c r="K522" s="24">
        <v>0</v>
      </c>
      <c r="L522" s="24">
        <v>11</v>
      </c>
      <c r="M522" s="24">
        <v>3</v>
      </c>
      <c r="N522" s="24">
        <v>1</v>
      </c>
      <c r="O522" s="25">
        <v>0.3</v>
      </c>
    </row>
    <row r="523" spans="1:15" ht="16.5" thickBot="1" x14ac:dyDescent="0.3">
      <c r="A523" s="52" t="s">
        <v>28</v>
      </c>
      <c r="B523" s="53"/>
      <c r="C523" s="28">
        <f>C520+C522+220+60</f>
        <v>550</v>
      </c>
      <c r="D523" s="29">
        <f t="shared" ref="D523:O523" si="112">SUM(D520:D522)</f>
        <v>24.63</v>
      </c>
      <c r="E523" s="29">
        <f t="shared" si="112"/>
        <v>24.740000000000002</v>
      </c>
      <c r="F523" s="29">
        <f t="shared" si="112"/>
        <v>101</v>
      </c>
      <c r="G523" s="29">
        <f t="shared" si="112"/>
        <v>724.16000000000008</v>
      </c>
      <c r="H523" s="29">
        <f t="shared" si="112"/>
        <v>0.32</v>
      </c>
      <c r="I523" s="29">
        <f t="shared" si="112"/>
        <v>0.02</v>
      </c>
      <c r="J523" s="29">
        <f t="shared" si="112"/>
        <v>374</v>
      </c>
      <c r="K523" s="29">
        <f t="shared" si="112"/>
        <v>1.1759999999999999</v>
      </c>
      <c r="L523" s="29">
        <f t="shared" si="112"/>
        <v>299.47000000000003</v>
      </c>
      <c r="M523" s="29">
        <f t="shared" si="112"/>
        <v>248.32</v>
      </c>
      <c r="N523" s="29">
        <f t="shared" si="112"/>
        <v>65</v>
      </c>
      <c r="O523" s="29">
        <f t="shared" si="112"/>
        <v>10.5</v>
      </c>
    </row>
    <row r="524" spans="1:15" ht="16.5" thickTop="1" x14ac:dyDescent="0.25">
      <c r="A524" s="80" t="s">
        <v>29</v>
      </c>
      <c r="B524" s="81"/>
      <c r="C524" s="31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3"/>
    </row>
    <row r="525" spans="1:15" ht="31.5" x14ac:dyDescent="0.25">
      <c r="A525" s="34" t="s">
        <v>30</v>
      </c>
      <c r="B525" s="35" t="s">
        <v>31</v>
      </c>
      <c r="C525" s="36">
        <v>100</v>
      </c>
      <c r="D525" s="37">
        <v>0.8</v>
      </c>
      <c r="E525" s="37">
        <v>0.1</v>
      </c>
      <c r="F525" s="37">
        <v>1.6</v>
      </c>
      <c r="G525" s="37">
        <v>13</v>
      </c>
      <c r="H525" s="37">
        <v>3.3000000000000002E-2</v>
      </c>
      <c r="I525" s="37">
        <v>5</v>
      </c>
      <c r="J525" s="37">
        <v>0</v>
      </c>
      <c r="K525" s="37">
        <v>0</v>
      </c>
      <c r="L525" s="37">
        <v>23</v>
      </c>
      <c r="M525" s="37">
        <v>24</v>
      </c>
      <c r="N525" s="37">
        <v>14</v>
      </c>
      <c r="O525" s="37">
        <v>0.6</v>
      </c>
    </row>
    <row r="526" spans="1:15" ht="78.75" x14ac:dyDescent="0.25">
      <c r="A526" s="38" t="s">
        <v>32</v>
      </c>
      <c r="B526" s="39" t="s">
        <v>33</v>
      </c>
      <c r="C526" s="40" t="s">
        <v>34</v>
      </c>
      <c r="D526" s="41">
        <v>11.64</v>
      </c>
      <c r="E526" s="41">
        <v>14</v>
      </c>
      <c r="F526" s="41">
        <v>21.82</v>
      </c>
      <c r="G526" s="41">
        <v>289.64999999999998</v>
      </c>
      <c r="H526" s="41">
        <v>0.17</v>
      </c>
      <c r="I526" s="41">
        <v>10.06</v>
      </c>
      <c r="J526" s="41">
        <v>119.32</v>
      </c>
      <c r="K526" s="41">
        <v>1.1100000000000001</v>
      </c>
      <c r="L526" s="41">
        <v>180.29</v>
      </c>
      <c r="M526" s="41">
        <v>128.27000000000001</v>
      </c>
      <c r="N526" s="41">
        <v>7.6</v>
      </c>
      <c r="O526" s="42">
        <v>0.24</v>
      </c>
    </row>
    <row r="527" spans="1:15" ht="110.25" x14ac:dyDescent="0.25">
      <c r="A527" s="99" t="s">
        <v>202</v>
      </c>
      <c r="B527" s="151" t="s">
        <v>203</v>
      </c>
      <c r="C527" s="45">
        <v>120</v>
      </c>
      <c r="D527" s="46">
        <v>9.2899999999999991</v>
      </c>
      <c r="E527" s="46">
        <v>10.94</v>
      </c>
      <c r="F527" s="46">
        <v>19.5</v>
      </c>
      <c r="G527" s="46">
        <v>219.8</v>
      </c>
      <c r="H527" s="46">
        <v>0.1065</v>
      </c>
      <c r="I527" s="46">
        <v>15.477</v>
      </c>
      <c r="J527" s="46">
        <v>7.2250999999999996E-2</v>
      </c>
      <c r="K527" s="46">
        <v>0.60899999999999999</v>
      </c>
      <c r="L527" s="46">
        <v>257.33</v>
      </c>
      <c r="M527" s="46">
        <v>115.58</v>
      </c>
      <c r="N527" s="46">
        <v>16.329999999999998</v>
      </c>
      <c r="O527" s="51">
        <v>0.05</v>
      </c>
    </row>
    <row r="528" spans="1:15" ht="47.25" x14ac:dyDescent="0.25">
      <c r="A528" s="50" t="s">
        <v>102</v>
      </c>
      <c r="B528" s="18" t="s">
        <v>103</v>
      </c>
      <c r="C528" s="19">
        <v>220</v>
      </c>
      <c r="D528" s="20">
        <v>2.64</v>
      </c>
      <c r="E528" s="20">
        <v>5.97</v>
      </c>
      <c r="F528" s="20">
        <v>38.5</v>
      </c>
      <c r="G528" s="20">
        <v>234.96</v>
      </c>
      <c r="H528" s="20">
        <v>0.22</v>
      </c>
      <c r="I528" s="20">
        <v>1.58</v>
      </c>
      <c r="J528" s="20">
        <v>140</v>
      </c>
      <c r="K528" s="20">
        <v>0.22</v>
      </c>
      <c r="L528" s="20">
        <v>24.2</v>
      </c>
      <c r="M528" s="20">
        <v>119.99</v>
      </c>
      <c r="N528" s="20">
        <v>22.45</v>
      </c>
      <c r="O528" s="49">
        <v>2.4400000000000002E-2</v>
      </c>
    </row>
    <row r="529" spans="1:15" ht="51" x14ac:dyDescent="0.25">
      <c r="A529" s="43" t="s">
        <v>24</v>
      </c>
      <c r="B529" s="18" t="s">
        <v>25</v>
      </c>
      <c r="C529" s="19">
        <v>80</v>
      </c>
      <c r="D529" s="20">
        <v>6.08</v>
      </c>
      <c r="E529" s="20">
        <v>0.64</v>
      </c>
      <c r="F529" s="20">
        <v>39.36</v>
      </c>
      <c r="G529" s="20">
        <v>188</v>
      </c>
      <c r="H529" s="20">
        <v>8.8000000000000009E-2</v>
      </c>
      <c r="I529" s="20">
        <v>0</v>
      </c>
      <c r="J529" s="20">
        <v>0</v>
      </c>
      <c r="K529" s="20">
        <v>0.88</v>
      </c>
      <c r="L529" s="20">
        <v>16</v>
      </c>
      <c r="M529" s="20">
        <v>52</v>
      </c>
      <c r="N529" s="20">
        <v>11.2</v>
      </c>
      <c r="O529" s="20">
        <v>0.88</v>
      </c>
    </row>
    <row r="530" spans="1:15" ht="51" x14ac:dyDescent="0.25">
      <c r="A530" s="21" t="s">
        <v>41</v>
      </c>
      <c r="B530" s="18" t="s">
        <v>125</v>
      </c>
      <c r="C530" s="19">
        <v>100</v>
      </c>
      <c r="D530" s="20">
        <v>0.8</v>
      </c>
      <c r="E530" s="20">
        <v>0.4</v>
      </c>
      <c r="F530" s="20">
        <v>8.1</v>
      </c>
      <c r="G530" s="20">
        <v>47</v>
      </c>
      <c r="H530" s="24">
        <v>0.02</v>
      </c>
      <c r="I530" s="24">
        <v>180</v>
      </c>
      <c r="J530" s="24">
        <v>0</v>
      </c>
      <c r="K530" s="24">
        <v>0.3</v>
      </c>
      <c r="L530" s="24">
        <v>40</v>
      </c>
      <c r="M530" s="24">
        <v>34</v>
      </c>
      <c r="N530" s="24">
        <v>25</v>
      </c>
      <c r="O530" s="25">
        <v>0.8</v>
      </c>
    </row>
    <row r="531" spans="1:15" ht="78.75" x14ac:dyDescent="0.25">
      <c r="A531" s="75" t="s">
        <v>76</v>
      </c>
      <c r="B531" s="76" t="s">
        <v>77</v>
      </c>
      <c r="C531" s="77">
        <v>200</v>
      </c>
      <c r="D531" s="78">
        <v>0.2</v>
      </c>
      <c r="E531" s="78">
        <v>0.1</v>
      </c>
      <c r="F531" s="78">
        <v>10.7</v>
      </c>
      <c r="G531" s="78">
        <v>44</v>
      </c>
      <c r="H531" s="78">
        <v>0.01</v>
      </c>
      <c r="I531" s="78">
        <v>28.4</v>
      </c>
      <c r="J531" s="78">
        <v>0</v>
      </c>
      <c r="K531" s="78">
        <v>0.1</v>
      </c>
      <c r="L531" s="78">
        <v>7.5</v>
      </c>
      <c r="M531" s="78">
        <v>6.4</v>
      </c>
      <c r="N531" s="78">
        <v>6.1</v>
      </c>
      <c r="O531" s="79">
        <v>0.28999999999999998</v>
      </c>
    </row>
    <row r="532" spans="1:15" ht="16.5" thickBot="1" x14ac:dyDescent="0.3">
      <c r="A532" s="152" t="s">
        <v>45</v>
      </c>
      <c r="B532" s="153"/>
      <c r="C532" s="28">
        <f>C525+250+C527+C528+C529+C530+C531</f>
        <v>1070</v>
      </c>
      <c r="D532" s="29">
        <f t="shared" ref="D532:O532" si="113">SUM(D525:D531)</f>
        <v>31.450000000000003</v>
      </c>
      <c r="E532" s="29">
        <f t="shared" si="113"/>
        <v>32.15</v>
      </c>
      <c r="F532" s="29">
        <f t="shared" si="113"/>
        <v>139.57999999999998</v>
      </c>
      <c r="G532" s="29">
        <f t="shared" si="113"/>
        <v>1036.4100000000001</v>
      </c>
      <c r="H532" s="29">
        <f t="shared" si="113"/>
        <v>0.64749999999999996</v>
      </c>
      <c r="I532" s="29">
        <f t="shared" si="113"/>
        <v>240.517</v>
      </c>
      <c r="J532" s="29">
        <f t="shared" si="113"/>
        <v>259.39225099999999</v>
      </c>
      <c r="K532" s="29">
        <f t="shared" si="113"/>
        <v>3.2189999999999999</v>
      </c>
      <c r="L532" s="29">
        <f t="shared" si="113"/>
        <v>548.31999999999994</v>
      </c>
      <c r="M532" s="29">
        <f t="shared" si="113"/>
        <v>480.24</v>
      </c>
      <c r="N532" s="29">
        <f t="shared" si="113"/>
        <v>102.67999999999999</v>
      </c>
      <c r="O532" s="29">
        <f t="shared" si="113"/>
        <v>2.8844000000000003</v>
      </c>
    </row>
    <row r="533" spans="1:15" ht="16.5" thickTop="1" x14ac:dyDescent="0.25">
      <c r="A533" s="80" t="s">
        <v>78</v>
      </c>
      <c r="B533" s="81"/>
      <c r="C533" s="82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4"/>
    </row>
    <row r="534" spans="1:15" ht="94.5" x14ac:dyDescent="0.25">
      <c r="A534" s="43" t="s">
        <v>46</v>
      </c>
      <c r="B534" s="44" t="s">
        <v>47</v>
      </c>
      <c r="C534" s="45">
        <v>110</v>
      </c>
      <c r="D534" s="46">
        <v>11.07</v>
      </c>
      <c r="E534" s="46">
        <v>10.67</v>
      </c>
      <c r="F534" s="46">
        <v>12.01</v>
      </c>
      <c r="G534" s="46">
        <v>178.77</v>
      </c>
      <c r="H534" s="46">
        <v>4.3499999999999997E-2</v>
      </c>
      <c r="I534" s="46">
        <v>2.177</v>
      </c>
      <c r="J534" s="46">
        <v>0.06</v>
      </c>
      <c r="K534" s="46">
        <v>1.248</v>
      </c>
      <c r="L534" s="46">
        <v>54.41</v>
      </c>
      <c r="M534" s="46">
        <v>102.36799999999999</v>
      </c>
      <c r="N534" s="46">
        <v>18.608000000000001</v>
      </c>
      <c r="O534" s="51">
        <v>1.2870000000000001</v>
      </c>
    </row>
    <row r="535" spans="1:15" ht="47.25" x14ac:dyDescent="0.25">
      <c r="A535" s="21" t="s">
        <v>204</v>
      </c>
      <c r="B535" s="18" t="s">
        <v>205</v>
      </c>
      <c r="C535" s="19">
        <v>220</v>
      </c>
      <c r="D535" s="20">
        <v>6.67</v>
      </c>
      <c r="E535" s="20">
        <v>11.648999999999999</v>
      </c>
      <c r="F535" s="20">
        <v>17.829999999999998</v>
      </c>
      <c r="G535" s="20">
        <v>197.56</v>
      </c>
      <c r="H535" s="20">
        <v>0.121</v>
      </c>
      <c r="I535" s="20">
        <v>49.863</v>
      </c>
      <c r="J535" s="20">
        <v>0</v>
      </c>
      <c r="K535" s="20">
        <v>0</v>
      </c>
      <c r="L535" s="20">
        <v>178.93700000000001</v>
      </c>
      <c r="M535" s="20">
        <v>0</v>
      </c>
      <c r="N535" s="20">
        <v>0</v>
      </c>
      <c r="O535" s="20">
        <v>2.9369999999999998</v>
      </c>
    </row>
    <row r="536" spans="1:15" ht="51" x14ac:dyDescent="0.25">
      <c r="A536" s="21" t="s">
        <v>24</v>
      </c>
      <c r="B536" s="18" t="s">
        <v>25</v>
      </c>
      <c r="C536" s="19">
        <v>70</v>
      </c>
      <c r="D536" s="20">
        <v>5.32</v>
      </c>
      <c r="E536" s="20">
        <v>0.56000000000000005</v>
      </c>
      <c r="F536" s="20">
        <v>34.44</v>
      </c>
      <c r="G536" s="20">
        <v>164.5</v>
      </c>
      <c r="H536" s="20">
        <v>7.6999999999999999E-2</v>
      </c>
      <c r="I536" s="20">
        <v>0</v>
      </c>
      <c r="J536" s="20">
        <v>0</v>
      </c>
      <c r="K536" s="20">
        <v>0.77</v>
      </c>
      <c r="L536" s="20">
        <v>14</v>
      </c>
      <c r="M536" s="20">
        <v>45.5</v>
      </c>
      <c r="N536" s="20">
        <v>9.8000000000000007</v>
      </c>
      <c r="O536" s="20">
        <v>0.77</v>
      </c>
    </row>
    <row r="537" spans="1:15" ht="63" x14ac:dyDescent="0.25">
      <c r="A537" s="21" t="s">
        <v>104</v>
      </c>
      <c r="B537" s="48" t="s">
        <v>105</v>
      </c>
      <c r="C537" s="19">
        <v>200</v>
      </c>
      <c r="D537" s="20">
        <v>0.5</v>
      </c>
      <c r="E537" s="20">
        <v>0</v>
      </c>
      <c r="F537" s="20">
        <v>27</v>
      </c>
      <c r="G537" s="20">
        <v>110</v>
      </c>
      <c r="H537" s="20">
        <v>0.01</v>
      </c>
      <c r="I537" s="20">
        <v>0.5</v>
      </c>
      <c r="J537" s="20">
        <v>0</v>
      </c>
      <c r="K537" s="20">
        <v>0</v>
      </c>
      <c r="L537" s="20">
        <v>28</v>
      </c>
      <c r="M537" s="20">
        <v>19</v>
      </c>
      <c r="N537" s="20">
        <v>7</v>
      </c>
      <c r="O537" s="49">
        <v>0.14000000000000001</v>
      </c>
    </row>
    <row r="538" spans="1:15" ht="16.5" thickBot="1" x14ac:dyDescent="0.3">
      <c r="A538" s="52" t="s">
        <v>206</v>
      </c>
      <c r="B538" s="53"/>
      <c r="C538" s="28">
        <f>SUM(C534:C537)</f>
        <v>600</v>
      </c>
      <c r="D538" s="29">
        <f t="shared" ref="D538:O538" si="114">SUM(D534:D537)</f>
        <v>23.560000000000002</v>
      </c>
      <c r="E538" s="29">
        <f t="shared" si="114"/>
        <v>22.878999999999998</v>
      </c>
      <c r="F538" s="29">
        <f t="shared" si="114"/>
        <v>91.28</v>
      </c>
      <c r="G538" s="29">
        <f t="shared" si="114"/>
        <v>650.83000000000004</v>
      </c>
      <c r="H538" s="29">
        <f t="shared" si="114"/>
        <v>0.2515</v>
      </c>
      <c r="I538" s="29">
        <f t="shared" si="114"/>
        <v>52.54</v>
      </c>
      <c r="J538" s="29">
        <f t="shared" si="114"/>
        <v>0.06</v>
      </c>
      <c r="K538" s="29">
        <f t="shared" si="114"/>
        <v>2.0179999999999998</v>
      </c>
      <c r="L538" s="29">
        <f t="shared" si="114"/>
        <v>275.34699999999998</v>
      </c>
      <c r="M538" s="29">
        <f t="shared" si="114"/>
        <v>166.86799999999999</v>
      </c>
      <c r="N538" s="29">
        <f t="shared" si="114"/>
        <v>35.408000000000001</v>
      </c>
      <c r="O538" s="29">
        <f t="shared" si="114"/>
        <v>5.1339999999999995</v>
      </c>
    </row>
    <row r="539" spans="1:15" ht="16.5" thickTop="1" x14ac:dyDescent="0.25">
      <c r="A539" s="80" t="s">
        <v>52</v>
      </c>
      <c r="B539" s="81"/>
      <c r="C539" s="56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8"/>
    </row>
    <row r="540" spans="1:15" ht="51" x14ac:dyDescent="0.25">
      <c r="A540" s="21" t="s">
        <v>53</v>
      </c>
      <c r="B540" s="18" t="s">
        <v>54</v>
      </c>
      <c r="C540" s="19">
        <v>250</v>
      </c>
      <c r="D540" s="24">
        <f>(C540*5.8)/200</f>
        <v>7.25</v>
      </c>
      <c r="E540" s="24">
        <v>6.25</v>
      </c>
      <c r="F540" s="24">
        <v>10</v>
      </c>
      <c r="G540" s="24">
        <v>125</v>
      </c>
      <c r="H540" s="24">
        <v>0.1</v>
      </c>
      <c r="I540" s="24">
        <v>1.75</v>
      </c>
      <c r="J540" s="24">
        <v>0.05</v>
      </c>
      <c r="K540" s="24">
        <v>0</v>
      </c>
      <c r="L540" s="24">
        <v>300</v>
      </c>
      <c r="M540" s="24">
        <v>225</v>
      </c>
      <c r="N540" s="24">
        <v>35</v>
      </c>
      <c r="O540" s="25">
        <v>0.25</v>
      </c>
    </row>
    <row r="541" spans="1:15" ht="51" x14ac:dyDescent="0.25">
      <c r="A541" s="21" t="s">
        <v>86</v>
      </c>
      <c r="B541" s="92" t="s">
        <v>207</v>
      </c>
      <c r="C541" s="19">
        <v>100</v>
      </c>
      <c r="D541" s="20">
        <v>8.16</v>
      </c>
      <c r="E541" s="20">
        <v>6.8</v>
      </c>
      <c r="F541" s="20">
        <v>58.13</v>
      </c>
      <c r="G541" s="20">
        <v>326.8</v>
      </c>
      <c r="H541" s="20">
        <v>0.09</v>
      </c>
      <c r="I541" s="20">
        <v>3.81</v>
      </c>
      <c r="J541" s="20">
        <v>0</v>
      </c>
      <c r="K541" s="20">
        <v>0.63</v>
      </c>
      <c r="L541" s="20">
        <v>11.5</v>
      </c>
      <c r="M541" s="20">
        <v>49.8</v>
      </c>
      <c r="N541" s="20">
        <v>18.8</v>
      </c>
      <c r="O541" s="49">
        <v>0.75</v>
      </c>
    </row>
    <row r="542" spans="1:15" ht="16.5" thickBot="1" x14ac:dyDescent="0.3">
      <c r="A542" s="52" t="s">
        <v>57</v>
      </c>
      <c r="B542" s="53"/>
      <c r="C542" s="28">
        <f t="shared" ref="C542:O542" si="115">SUM(C540:C541)</f>
        <v>350</v>
      </c>
      <c r="D542" s="29">
        <f t="shared" si="115"/>
        <v>15.41</v>
      </c>
      <c r="E542" s="29">
        <f t="shared" si="115"/>
        <v>13.05</v>
      </c>
      <c r="F542" s="29">
        <f t="shared" si="115"/>
        <v>68.13</v>
      </c>
      <c r="G542" s="29">
        <f t="shared" si="115"/>
        <v>451.8</v>
      </c>
      <c r="H542" s="29">
        <f t="shared" si="115"/>
        <v>0.19</v>
      </c>
      <c r="I542" s="29">
        <f t="shared" si="115"/>
        <v>5.5600000000000005</v>
      </c>
      <c r="J542" s="29">
        <f t="shared" si="115"/>
        <v>0.05</v>
      </c>
      <c r="K542" s="29">
        <f t="shared" si="115"/>
        <v>0.63</v>
      </c>
      <c r="L542" s="29">
        <f t="shared" si="115"/>
        <v>311.5</v>
      </c>
      <c r="M542" s="29">
        <f t="shared" si="115"/>
        <v>274.8</v>
      </c>
      <c r="N542" s="29">
        <f t="shared" si="115"/>
        <v>53.8</v>
      </c>
      <c r="O542" s="29">
        <f t="shared" si="115"/>
        <v>1</v>
      </c>
    </row>
    <row r="543" spans="1:15" ht="17.25" thickTop="1" thickBot="1" x14ac:dyDescent="0.3">
      <c r="A543" s="106" t="s">
        <v>208</v>
      </c>
      <c r="B543" s="107"/>
      <c r="C543" s="108"/>
      <c r="D543" s="61">
        <f t="shared" ref="D543:O543" si="116">D523+D532+D538</f>
        <v>79.64</v>
      </c>
      <c r="E543" s="61">
        <f t="shared" si="116"/>
        <v>79.769000000000005</v>
      </c>
      <c r="F543" s="61">
        <f t="shared" si="116"/>
        <v>331.86</v>
      </c>
      <c r="G543" s="61">
        <f t="shared" si="116"/>
        <v>2411.4</v>
      </c>
      <c r="H543" s="61">
        <f t="shared" si="116"/>
        <v>1.2190000000000001</v>
      </c>
      <c r="I543" s="61">
        <f t="shared" si="116"/>
        <v>293.077</v>
      </c>
      <c r="J543" s="61">
        <f t="shared" si="116"/>
        <v>633.45225099999993</v>
      </c>
      <c r="K543" s="61">
        <f t="shared" si="116"/>
        <v>6.4129999999999994</v>
      </c>
      <c r="L543" s="61">
        <f t="shared" si="116"/>
        <v>1123.1369999999999</v>
      </c>
      <c r="M543" s="61">
        <f t="shared" si="116"/>
        <v>895.42799999999988</v>
      </c>
      <c r="N543" s="61">
        <f t="shared" si="116"/>
        <v>203.08800000000002</v>
      </c>
      <c r="O543" s="61">
        <f t="shared" si="116"/>
        <v>18.5184</v>
      </c>
    </row>
    <row r="544" spans="1:15" ht="17.25" thickTop="1" thickBot="1" x14ac:dyDescent="0.3">
      <c r="A544" s="106" t="s">
        <v>209</v>
      </c>
      <c r="B544" s="107"/>
      <c r="C544" s="108"/>
      <c r="D544" s="61">
        <f t="shared" ref="D544:O544" si="117">D523+D532+D542</f>
        <v>71.489999999999995</v>
      </c>
      <c r="E544" s="61">
        <f t="shared" si="117"/>
        <v>69.94</v>
      </c>
      <c r="F544" s="61">
        <f t="shared" si="117"/>
        <v>308.70999999999998</v>
      </c>
      <c r="G544" s="61">
        <f t="shared" si="117"/>
        <v>2212.3700000000003</v>
      </c>
      <c r="H544" s="61">
        <f t="shared" si="117"/>
        <v>1.1575</v>
      </c>
      <c r="I544" s="61">
        <f t="shared" si="117"/>
        <v>246.09700000000001</v>
      </c>
      <c r="J544" s="61">
        <f t="shared" si="117"/>
        <v>633.44225099999994</v>
      </c>
      <c r="K544" s="61">
        <f t="shared" si="117"/>
        <v>5.0249999999999995</v>
      </c>
      <c r="L544" s="61">
        <f t="shared" si="117"/>
        <v>1159.29</v>
      </c>
      <c r="M544" s="61">
        <f t="shared" si="117"/>
        <v>1003.3599999999999</v>
      </c>
      <c r="N544" s="61">
        <f t="shared" si="117"/>
        <v>221.48000000000002</v>
      </c>
      <c r="O544" s="61">
        <f t="shared" si="117"/>
        <v>14.384399999999999</v>
      </c>
    </row>
    <row r="545" spans="1:15" ht="17.25" thickTop="1" thickBot="1" x14ac:dyDescent="0.3">
      <c r="A545" s="139" t="s">
        <v>210</v>
      </c>
      <c r="B545" s="140"/>
      <c r="C545" s="56"/>
      <c r="D545" s="61">
        <f t="shared" ref="D545:O545" si="118">D523+D532+D538+D542</f>
        <v>95.05</v>
      </c>
      <c r="E545" s="61">
        <f t="shared" si="118"/>
        <v>92.819000000000003</v>
      </c>
      <c r="F545" s="61">
        <f t="shared" si="118"/>
        <v>399.99</v>
      </c>
      <c r="G545" s="61">
        <f t="shared" si="118"/>
        <v>2863.2000000000003</v>
      </c>
      <c r="H545" s="61">
        <f t="shared" si="118"/>
        <v>1.409</v>
      </c>
      <c r="I545" s="61">
        <f t="shared" si="118"/>
        <v>298.637</v>
      </c>
      <c r="J545" s="61">
        <f t="shared" si="118"/>
        <v>633.50225099999989</v>
      </c>
      <c r="K545" s="61">
        <f t="shared" si="118"/>
        <v>7.0429999999999993</v>
      </c>
      <c r="L545" s="61">
        <f t="shared" si="118"/>
        <v>1434.6369999999999</v>
      </c>
      <c r="M545" s="61">
        <f t="shared" si="118"/>
        <v>1170.2279999999998</v>
      </c>
      <c r="N545" s="61">
        <f t="shared" si="118"/>
        <v>256.88800000000003</v>
      </c>
      <c r="O545" s="61">
        <f t="shared" si="118"/>
        <v>19.5184</v>
      </c>
    </row>
    <row r="546" spans="1:15" ht="15.75" thickTop="1" x14ac:dyDescent="0.25">
      <c r="A546" s="154"/>
      <c r="B546" s="154"/>
      <c r="C546" s="154"/>
      <c r="D546" s="154"/>
      <c r="E546" s="154"/>
      <c r="F546" s="154"/>
      <c r="G546" s="154"/>
      <c r="H546" s="154"/>
      <c r="I546" s="154"/>
      <c r="J546" s="154"/>
      <c r="K546" s="154"/>
      <c r="L546" s="154"/>
      <c r="M546" s="154"/>
      <c r="N546" s="154"/>
      <c r="O546" s="154"/>
    </row>
    <row r="547" spans="1:15" x14ac:dyDescent="0.25">
      <c r="A547" s="154"/>
      <c r="B547" s="154"/>
      <c r="C547" s="154"/>
      <c r="D547" s="154"/>
      <c r="E547" s="154"/>
      <c r="F547" s="154"/>
      <c r="G547" s="154"/>
      <c r="H547" s="154"/>
      <c r="I547" s="154"/>
      <c r="J547" s="154"/>
      <c r="K547" s="154"/>
      <c r="L547" s="154"/>
      <c r="M547" s="154"/>
      <c r="N547" s="154"/>
      <c r="O547" s="154"/>
    </row>
    <row r="548" spans="1:15" x14ac:dyDescent="0.25">
      <c r="A548" s="154"/>
      <c r="B548" s="154"/>
      <c r="C548" s="154"/>
      <c r="D548" s="154"/>
      <c r="E548" s="154"/>
      <c r="F548" s="154"/>
      <c r="G548" s="154"/>
      <c r="H548" s="154"/>
      <c r="I548" s="154"/>
      <c r="J548" s="154"/>
      <c r="K548" s="154"/>
      <c r="L548" s="154"/>
      <c r="M548" s="154"/>
      <c r="N548" s="154"/>
      <c r="O548" s="154"/>
    </row>
    <row r="549" spans="1:15" ht="16.5" thickBot="1" x14ac:dyDescent="0.3">
      <c r="A549" s="1" t="s">
        <v>269</v>
      </c>
      <c r="B549" s="2"/>
      <c r="C549" s="2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</row>
    <row r="550" spans="1:15" ht="16.5" thickTop="1" x14ac:dyDescent="0.25">
      <c r="A550" s="3" t="s">
        <v>1</v>
      </c>
      <c r="B550" s="4" t="s">
        <v>2</v>
      </c>
      <c r="C550" s="4" t="s">
        <v>3</v>
      </c>
      <c r="D550" s="5" t="s">
        <v>4</v>
      </c>
      <c r="E550" s="5"/>
      <c r="F550" s="5"/>
      <c r="G550" s="5" t="s">
        <v>5</v>
      </c>
      <c r="H550" s="5" t="s">
        <v>6</v>
      </c>
      <c r="I550" s="5"/>
      <c r="J550" s="5"/>
      <c r="K550" s="5"/>
      <c r="L550" s="5" t="s">
        <v>7</v>
      </c>
      <c r="M550" s="5"/>
      <c r="N550" s="5"/>
      <c r="O550" s="6"/>
    </row>
    <row r="551" spans="1:15" ht="32.25" thickBot="1" x14ac:dyDescent="0.3">
      <c r="A551" s="7"/>
      <c r="B551" s="8"/>
      <c r="C551" s="8"/>
      <c r="D551" s="9" t="s">
        <v>8</v>
      </c>
      <c r="E551" s="9" t="s">
        <v>9</v>
      </c>
      <c r="F551" s="9" t="s">
        <v>10</v>
      </c>
      <c r="G551" s="10"/>
      <c r="H551" s="9" t="s">
        <v>11</v>
      </c>
      <c r="I551" s="9" t="s">
        <v>12</v>
      </c>
      <c r="J551" s="9" t="s">
        <v>13</v>
      </c>
      <c r="K551" s="9" t="s">
        <v>14</v>
      </c>
      <c r="L551" s="9" t="s">
        <v>15</v>
      </c>
      <c r="M551" s="9" t="s">
        <v>16</v>
      </c>
      <c r="N551" s="9" t="s">
        <v>17</v>
      </c>
      <c r="O551" s="11" t="s">
        <v>18</v>
      </c>
    </row>
    <row r="552" spans="1:15" ht="16.5" thickTop="1" x14ac:dyDescent="0.25">
      <c r="A552" s="80" t="s">
        <v>19</v>
      </c>
      <c r="B552" s="81"/>
      <c r="C552" s="14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95"/>
    </row>
    <row r="553" spans="1:15" ht="110.25" x14ac:dyDescent="0.25">
      <c r="A553" s="43" t="s">
        <v>212</v>
      </c>
      <c r="B553" s="18" t="s">
        <v>213</v>
      </c>
      <c r="C553" s="19" t="s">
        <v>214</v>
      </c>
      <c r="D553" s="20">
        <v>21.61</v>
      </c>
      <c r="E553" s="20">
        <v>22.81</v>
      </c>
      <c r="F553" s="20">
        <v>67.75</v>
      </c>
      <c r="G553" s="20">
        <v>570</v>
      </c>
      <c r="H553" s="20">
        <v>0.28999999999999998</v>
      </c>
      <c r="I553" s="20">
        <v>0.06</v>
      </c>
      <c r="J553" s="20">
        <v>121.25</v>
      </c>
      <c r="K553" s="20">
        <v>0.56000000000000005</v>
      </c>
      <c r="L553" s="20">
        <v>323.31</v>
      </c>
      <c r="M553" s="20">
        <v>172.4</v>
      </c>
      <c r="N553" s="20">
        <v>1.25</v>
      </c>
      <c r="O553" s="20">
        <v>2.31</v>
      </c>
    </row>
    <row r="554" spans="1:15" ht="63" x14ac:dyDescent="0.25">
      <c r="A554" s="21" t="s">
        <v>41</v>
      </c>
      <c r="B554" s="18" t="s">
        <v>95</v>
      </c>
      <c r="C554" s="19">
        <v>100</v>
      </c>
      <c r="D554" s="24">
        <v>0.9</v>
      </c>
      <c r="E554" s="24">
        <v>0.2</v>
      </c>
      <c r="F554" s="24">
        <v>8.1</v>
      </c>
      <c r="G554" s="24">
        <v>43</v>
      </c>
      <c r="H554" s="24">
        <v>0.04</v>
      </c>
      <c r="I554" s="24">
        <v>60</v>
      </c>
      <c r="J554" s="24">
        <v>0</v>
      </c>
      <c r="K554" s="24">
        <v>0.2</v>
      </c>
      <c r="L554" s="24">
        <v>34</v>
      </c>
      <c r="M554" s="24">
        <v>23</v>
      </c>
      <c r="N554" s="24">
        <v>13</v>
      </c>
      <c r="O554" s="25">
        <v>0.3</v>
      </c>
    </row>
    <row r="555" spans="1:15" ht="78.75" x14ac:dyDescent="0.25">
      <c r="A555" s="38" t="s">
        <v>126</v>
      </c>
      <c r="B555" s="39" t="s">
        <v>127</v>
      </c>
      <c r="C555" s="40">
        <v>200</v>
      </c>
      <c r="D555" s="41">
        <v>2.2000000000000002</v>
      </c>
      <c r="E555" s="41">
        <v>2.2000000000000002</v>
      </c>
      <c r="F555" s="41">
        <v>22.4</v>
      </c>
      <c r="G555" s="41">
        <v>118</v>
      </c>
      <c r="H555" s="41">
        <v>0.02</v>
      </c>
      <c r="I555" s="41">
        <v>0.2</v>
      </c>
      <c r="J555" s="41">
        <v>0.01</v>
      </c>
      <c r="K555" s="41">
        <v>0</v>
      </c>
      <c r="L555" s="41">
        <v>62</v>
      </c>
      <c r="M555" s="41">
        <v>71</v>
      </c>
      <c r="N555" s="41">
        <v>23</v>
      </c>
      <c r="O555" s="42">
        <v>1</v>
      </c>
    </row>
    <row r="556" spans="1:15" ht="16.5" thickBot="1" x14ac:dyDescent="0.3">
      <c r="A556" s="152" t="s">
        <v>28</v>
      </c>
      <c r="B556" s="153"/>
      <c r="C556" s="28">
        <f>C555+C554+180+70</f>
        <v>550</v>
      </c>
      <c r="D556" s="29">
        <f t="shared" ref="D556:O556" si="119">SUM(D553:D555)</f>
        <v>24.709999999999997</v>
      </c>
      <c r="E556" s="29">
        <f t="shared" si="119"/>
        <v>25.209999999999997</v>
      </c>
      <c r="F556" s="29">
        <f t="shared" si="119"/>
        <v>98.25</v>
      </c>
      <c r="G556" s="29">
        <f>SUM(G553:G555)</f>
        <v>731</v>
      </c>
      <c r="H556" s="29">
        <f t="shared" si="119"/>
        <v>0.35</v>
      </c>
      <c r="I556" s="29">
        <f t="shared" si="119"/>
        <v>60.260000000000005</v>
      </c>
      <c r="J556" s="29">
        <f t="shared" si="119"/>
        <v>121.26</v>
      </c>
      <c r="K556" s="29">
        <f t="shared" si="119"/>
        <v>0.76</v>
      </c>
      <c r="L556" s="29">
        <f t="shared" si="119"/>
        <v>419.31</v>
      </c>
      <c r="M556" s="29">
        <f t="shared" si="119"/>
        <v>266.39999999999998</v>
      </c>
      <c r="N556" s="29">
        <f t="shared" si="119"/>
        <v>37.25</v>
      </c>
      <c r="O556" s="29">
        <f t="shared" si="119"/>
        <v>3.61</v>
      </c>
    </row>
    <row r="557" spans="1:15" ht="16.5" thickTop="1" x14ac:dyDescent="0.25">
      <c r="A557" s="80" t="s">
        <v>29</v>
      </c>
      <c r="B557" s="81"/>
      <c r="C557" s="31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3"/>
    </row>
    <row r="558" spans="1:15" ht="31.5" x14ac:dyDescent="0.25">
      <c r="A558" s="17" t="s">
        <v>215</v>
      </c>
      <c r="B558" s="18" t="s">
        <v>216</v>
      </c>
      <c r="C558" s="19">
        <v>100</v>
      </c>
      <c r="D558" s="20">
        <v>2.2000000000000002</v>
      </c>
      <c r="E558" s="20">
        <v>0.4</v>
      </c>
      <c r="F558" s="20">
        <v>11.2</v>
      </c>
      <c r="G558" s="20">
        <v>58</v>
      </c>
      <c r="H558" s="20">
        <v>0.02</v>
      </c>
      <c r="I558" s="20">
        <v>4.8</v>
      </c>
      <c r="J558" s="20">
        <v>0.02</v>
      </c>
      <c r="K558" s="20">
        <v>0</v>
      </c>
      <c r="L558" s="20">
        <v>3.2</v>
      </c>
      <c r="M558" s="20">
        <v>50</v>
      </c>
      <c r="N558" s="20">
        <v>0</v>
      </c>
      <c r="O558" s="20">
        <v>0.4</v>
      </c>
    </row>
    <row r="559" spans="1:15" ht="78.75" x14ac:dyDescent="0.25">
      <c r="A559" s="43" t="s">
        <v>217</v>
      </c>
      <c r="B559" s="18" t="s">
        <v>218</v>
      </c>
      <c r="C559" s="19">
        <v>300</v>
      </c>
      <c r="D559" s="20">
        <v>5.88</v>
      </c>
      <c r="E559" s="20">
        <v>8.49</v>
      </c>
      <c r="F559" s="20">
        <v>24.18</v>
      </c>
      <c r="G559" s="20">
        <v>177.9</v>
      </c>
      <c r="H559" s="20">
        <v>0.17699999999999996</v>
      </c>
      <c r="I559" s="20">
        <v>6.99</v>
      </c>
      <c r="J559" s="20">
        <v>160.43</v>
      </c>
      <c r="K559" s="20">
        <v>2.94</v>
      </c>
      <c r="L559" s="20">
        <v>49.8</v>
      </c>
      <c r="M559" s="20">
        <v>165.3</v>
      </c>
      <c r="N559" s="20">
        <v>45.9</v>
      </c>
      <c r="O559" s="20">
        <v>0.09</v>
      </c>
    </row>
    <row r="560" spans="1:15" ht="94.5" x14ac:dyDescent="0.25">
      <c r="A560" s="43" t="s">
        <v>219</v>
      </c>
      <c r="B560" s="18" t="s">
        <v>220</v>
      </c>
      <c r="C560" s="19" t="s">
        <v>221</v>
      </c>
      <c r="D560" s="20">
        <v>16.98</v>
      </c>
      <c r="E560" s="20">
        <v>21.57</v>
      </c>
      <c r="F560" s="20">
        <v>34.1</v>
      </c>
      <c r="G560" s="20">
        <v>362.72</v>
      </c>
      <c r="H560" s="20">
        <v>1E-3</v>
      </c>
      <c r="I560" s="20">
        <v>4.5999999999999996</v>
      </c>
      <c r="J560" s="20">
        <v>160</v>
      </c>
      <c r="K560" s="20">
        <v>0.01</v>
      </c>
      <c r="L560" s="20">
        <v>184.66</v>
      </c>
      <c r="M560" s="20">
        <v>140.66999999999999</v>
      </c>
      <c r="N560" s="20">
        <v>2.27</v>
      </c>
      <c r="O560" s="49">
        <v>0.06</v>
      </c>
    </row>
    <row r="561" spans="1:15" ht="51" x14ac:dyDescent="0.25">
      <c r="A561" s="43" t="s">
        <v>39</v>
      </c>
      <c r="B561" s="18" t="s">
        <v>40</v>
      </c>
      <c r="C561" s="19">
        <v>100</v>
      </c>
      <c r="D561" s="20">
        <v>6.6</v>
      </c>
      <c r="E561" s="20">
        <v>1.2</v>
      </c>
      <c r="F561" s="20">
        <v>33.4</v>
      </c>
      <c r="G561" s="20">
        <v>174</v>
      </c>
      <c r="H561" s="20">
        <v>0.18</v>
      </c>
      <c r="I561" s="20">
        <v>0</v>
      </c>
      <c r="J561" s="20">
        <v>0</v>
      </c>
      <c r="K561" s="20">
        <v>1.4</v>
      </c>
      <c r="L561" s="20">
        <v>35</v>
      </c>
      <c r="M561" s="20">
        <v>158</v>
      </c>
      <c r="N561" s="20">
        <v>47</v>
      </c>
      <c r="O561" s="49">
        <v>3.9</v>
      </c>
    </row>
    <row r="562" spans="1:15" ht="51" x14ac:dyDescent="0.25">
      <c r="A562" s="21" t="s">
        <v>41</v>
      </c>
      <c r="B562" s="18" t="s">
        <v>67</v>
      </c>
      <c r="C562" s="19">
        <v>100</v>
      </c>
      <c r="D562" s="20">
        <v>1.5</v>
      </c>
      <c r="E562" s="20">
        <v>0.5</v>
      </c>
      <c r="F562" s="20">
        <v>21</v>
      </c>
      <c r="G562" s="20">
        <v>96</v>
      </c>
      <c r="H562" s="20">
        <v>0.04</v>
      </c>
      <c r="I562" s="20">
        <v>10</v>
      </c>
      <c r="J562" s="20">
        <v>0</v>
      </c>
      <c r="K562" s="20">
        <v>0.4</v>
      </c>
      <c r="L562" s="20">
        <v>8</v>
      </c>
      <c r="M562" s="20">
        <v>28</v>
      </c>
      <c r="N562" s="20">
        <v>42</v>
      </c>
      <c r="O562" s="49">
        <v>0.6</v>
      </c>
    </row>
    <row r="563" spans="1:15" ht="110.25" x14ac:dyDescent="0.25">
      <c r="A563" s="109" t="s">
        <v>134</v>
      </c>
      <c r="B563" s="48" t="s">
        <v>135</v>
      </c>
      <c r="C563" s="19">
        <v>200</v>
      </c>
      <c r="D563" s="20">
        <v>0.1</v>
      </c>
      <c r="E563" s="20">
        <v>0</v>
      </c>
      <c r="F563" s="20">
        <v>21</v>
      </c>
      <c r="G563" s="20">
        <v>84.4</v>
      </c>
      <c r="H563" s="20">
        <v>0.02</v>
      </c>
      <c r="I563" s="20">
        <v>0.45</v>
      </c>
      <c r="J563" s="20">
        <v>0</v>
      </c>
      <c r="K563" s="20">
        <v>0</v>
      </c>
      <c r="L563" s="20">
        <v>26</v>
      </c>
      <c r="M563" s="20">
        <v>18</v>
      </c>
      <c r="N563" s="20">
        <v>6</v>
      </c>
      <c r="O563" s="110">
        <v>1.25</v>
      </c>
    </row>
    <row r="564" spans="1:15" ht="16.5" thickBot="1" x14ac:dyDescent="0.3">
      <c r="A564" s="52" t="s">
        <v>45</v>
      </c>
      <c r="B564" s="53"/>
      <c r="C564" s="155">
        <f>C558+C559+200+C561+C562+C563</f>
        <v>1000</v>
      </c>
      <c r="D564" s="156">
        <f t="shared" ref="D564:O564" si="120">SUM(D558:D563)</f>
        <v>33.260000000000005</v>
      </c>
      <c r="E564" s="156">
        <f t="shared" si="120"/>
        <v>32.159999999999997</v>
      </c>
      <c r="F564" s="156">
        <f t="shared" si="120"/>
        <v>144.88</v>
      </c>
      <c r="G564" s="156">
        <f>SUM(G558:G563)</f>
        <v>953.02</v>
      </c>
      <c r="H564" s="156">
        <f t="shared" si="120"/>
        <v>0.43799999999999994</v>
      </c>
      <c r="I564" s="156">
        <f t="shared" si="120"/>
        <v>26.84</v>
      </c>
      <c r="J564" s="156">
        <f t="shared" si="120"/>
        <v>320.45000000000005</v>
      </c>
      <c r="K564" s="156">
        <f t="shared" si="120"/>
        <v>4.75</v>
      </c>
      <c r="L564" s="156">
        <f t="shared" si="120"/>
        <v>306.65999999999997</v>
      </c>
      <c r="M564" s="156">
        <f t="shared" si="120"/>
        <v>559.97</v>
      </c>
      <c r="N564" s="156">
        <f t="shared" si="120"/>
        <v>143.17000000000002</v>
      </c>
      <c r="O564" s="156">
        <f t="shared" si="120"/>
        <v>6.3</v>
      </c>
    </row>
    <row r="565" spans="1:15" ht="16.5" thickTop="1" x14ac:dyDescent="0.25">
      <c r="A565" s="80" t="s">
        <v>78</v>
      </c>
      <c r="B565" s="81"/>
      <c r="C565" s="56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57"/>
    </row>
    <row r="566" spans="1:15" ht="47.25" x14ac:dyDescent="0.25">
      <c r="A566" s="17" t="s">
        <v>136</v>
      </c>
      <c r="B566" s="18" t="s">
        <v>21</v>
      </c>
      <c r="C566" s="19">
        <v>200</v>
      </c>
      <c r="D566" s="20">
        <v>14.45</v>
      </c>
      <c r="E566" s="20">
        <v>21.16</v>
      </c>
      <c r="F566" s="20">
        <v>44.72</v>
      </c>
      <c r="G566" s="20">
        <v>442</v>
      </c>
      <c r="H566" s="20">
        <v>0.18</v>
      </c>
      <c r="I566" s="20">
        <v>0</v>
      </c>
      <c r="J566" s="20">
        <v>108</v>
      </c>
      <c r="K566" s="20">
        <v>0.92</v>
      </c>
      <c r="L566" s="20">
        <v>169.3</v>
      </c>
      <c r="M566" s="20">
        <v>154.30000000000001</v>
      </c>
      <c r="N566" s="20">
        <v>12.9</v>
      </c>
      <c r="O566" s="20">
        <v>0.51</v>
      </c>
    </row>
    <row r="567" spans="1:15" ht="47.25" x14ac:dyDescent="0.25">
      <c r="A567" s="21" t="s">
        <v>22</v>
      </c>
      <c r="B567" s="18" t="s">
        <v>23</v>
      </c>
      <c r="C567" s="19">
        <v>150</v>
      </c>
      <c r="D567" s="20">
        <v>4.6500000000000004</v>
      </c>
      <c r="E567" s="20">
        <v>0.3</v>
      </c>
      <c r="F567" s="20">
        <v>10.050000000000001</v>
      </c>
      <c r="G567" s="20">
        <v>60</v>
      </c>
      <c r="H567" s="20">
        <v>0.18</v>
      </c>
      <c r="I567" s="20">
        <v>15</v>
      </c>
      <c r="J567" s="20">
        <v>0.45</v>
      </c>
      <c r="K567" s="20">
        <v>0</v>
      </c>
      <c r="L567" s="20">
        <v>30</v>
      </c>
      <c r="M567" s="20">
        <v>62</v>
      </c>
      <c r="N567" s="20">
        <v>31.5</v>
      </c>
      <c r="O567" s="20">
        <v>1.05</v>
      </c>
    </row>
    <row r="568" spans="1:15" ht="51" x14ac:dyDescent="0.25">
      <c r="A568" s="21" t="s">
        <v>24</v>
      </c>
      <c r="B568" s="18" t="s">
        <v>25</v>
      </c>
      <c r="C568" s="19">
        <v>50</v>
      </c>
      <c r="D568" s="20">
        <v>3.8</v>
      </c>
      <c r="E568" s="20">
        <v>0.4</v>
      </c>
      <c r="F568" s="20">
        <v>24.6</v>
      </c>
      <c r="G568" s="20">
        <v>117.5</v>
      </c>
      <c r="H568" s="20">
        <v>5.5E-2</v>
      </c>
      <c r="I568" s="20">
        <v>0</v>
      </c>
      <c r="J568" s="20">
        <v>0</v>
      </c>
      <c r="K568" s="20">
        <v>0.55000000000000004</v>
      </c>
      <c r="L568" s="20">
        <v>10</v>
      </c>
      <c r="M568" s="20">
        <v>32.5</v>
      </c>
      <c r="N568" s="20">
        <v>7</v>
      </c>
      <c r="O568" s="20">
        <v>0.55000000000000004</v>
      </c>
    </row>
    <row r="569" spans="1:15" ht="141.75" x14ac:dyDescent="0.25">
      <c r="A569" s="21" t="s">
        <v>43</v>
      </c>
      <c r="B569" s="48" t="s">
        <v>50</v>
      </c>
      <c r="C569" s="19">
        <v>200</v>
      </c>
      <c r="D569" s="20">
        <v>0.3</v>
      </c>
      <c r="E569" s="20">
        <v>0</v>
      </c>
      <c r="F569" s="20">
        <v>20.100000000000001</v>
      </c>
      <c r="G569" s="20">
        <v>81</v>
      </c>
      <c r="H569" s="20">
        <v>0</v>
      </c>
      <c r="I569" s="20">
        <v>0.8</v>
      </c>
      <c r="J569" s="20">
        <v>0</v>
      </c>
      <c r="K569" s="20">
        <v>0</v>
      </c>
      <c r="L569" s="20">
        <v>10</v>
      </c>
      <c r="M569" s="20">
        <v>6</v>
      </c>
      <c r="N569" s="20">
        <v>3</v>
      </c>
      <c r="O569" s="49">
        <v>0.6</v>
      </c>
    </row>
    <row r="570" spans="1:15" ht="16.5" thickBot="1" x14ac:dyDescent="0.3">
      <c r="A570" s="52" t="s">
        <v>113</v>
      </c>
      <c r="B570" s="53"/>
      <c r="C570" s="28">
        <f>C566+C567+C568+C569</f>
        <v>600</v>
      </c>
      <c r="D570" s="29">
        <f>SUM(D566:D569)</f>
        <v>23.200000000000003</v>
      </c>
      <c r="E570" s="29">
        <f t="shared" ref="E570:O570" si="121">SUM(E566:E569)</f>
        <v>21.86</v>
      </c>
      <c r="F570" s="29">
        <f t="shared" si="121"/>
        <v>99.47</v>
      </c>
      <c r="G570" s="29">
        <f>SUM(G566:G569)</f>
        <v>700.5</v>
      </c>
      <c r="H570" s="29">
        <f t="shared" si="121"/>
        <v>0.41499999999999998</v>
      </c>
      <c r="I570" s="29">
        <f t="shared" si="121"/>
        <v>15.8</v>
      </c>
      <c r="J570" s="29">
        <f t="shared" si="121"/>
        <v>108.45</v>
      </c>
      <c r="K570" s="29">
        <f t="shared" si="121"/>
        <v>1.4700000000000002</v>
      </c>
      <c r="L570" s="29">
        <f t="shared" si="121"/>
        <v>219.3</v>
      </c>
      <c r="M570" s="29">
        <f t="shared" si="121"/>
        <v>254.8</v>
      </c>
      <c r="N570" s="29">
        <f t="shared" si="121"/>
        <v>54.4</v>
      </c>
      <c r="O570" s="29">
        <f t="shared" si="121"/>
        <v>2.7100000000000004</v>
      </c>
    </row>
    <row r="571" spans="1:15" ht="16.5" thickTop="1" x14ac:dyDescent="0.25">
      <c r="A571" s="80" t="s">
        <v>52</v>
      </c>
      <c r="B571" s="81"/>
      <c r="C571" s="31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3"/>
    </row>
    <row r="572" spans="1:15" ht="51" x14ac:dyDescent="0.25">
      <c r="A572" s="21" t="s">
        <v>53</v>
      </c>
      <c r="B572" s="18" t="s">
        <v>85</v>
      </c>
      <c r="C572" s="19">
        <v>250</v>
      </c>
      <c r="D572" s="20">
        <v>7.25</v>
      </c>
      <c r="E572" s="20">
        <v>6.25</v>
      </c>
      <c r="F572" s="20">
        <v>10</v>
      </c>
      <c r="G572" s="20">
        <v>125</v>
      </c>
      <c r="H572" s="20">
        <v>0.1</v>
      </c>
      <c r="I572" s="20">
        <v>1.75</v>
      </c>
      <c r="J572" s="20">
        <v>0.05</v>
      </c>
      <c r="K572" s="20">
        <v>0</v>
      </c>
      <c r="L572" s="20">
        <v>300</v>
      </c>
      <c r="M572" s="20">
        <v>225</v>
      </c>
      <c r="N572" s="20">
        <v>35</v>
      </c>
      <c r="O572" s="49">
        <v>0.25</v>
      </c>
    </row>
    <row r="573" spans="1:15" ht="51" x14ac:dyDescent="0.25">
      <c r="A573" s="43" t="s">
        <v>222</v>
      </c>
      <c r="B573" s="92" t="s">
        <v>223</v>
      </c>
      <c r="C573" s="124">
        <v>100</v>
      </c>
      <c r="D573" s="158">
        <v>8.4</v>
      </c>
      <c r="E573" s="158">
        <v>16.600000000000001</v>
      </c>
      <c r="F573" s="158">
        <v>87.8</v>
      </c>
      <c r="G573" s="158">
        <v>534</v>
      </c>
      <c r="H573" s="159">
        <v>0.1</v>
      </c>
      <c r="I573" s="159">
        <v>0</v>
      </c>
      <c r="J573" s="159">
        <v>0.08</v>
      </c>
      <c r="K573" s="159">
        <v>1.1200000000000001</v>
      </c>
      <c r="L573" s="159">
        <v>13.33</v>
      </c>
      <c r="M573" s="159">
        <v>53.3</v>
      </c>
      <c r="N573" s="159">
        <v>10</v>
      </c>
      <c r="O573" s="159">
        <v>0.83</v>
      </c>
    </row>
    <row r="574" spans="1:15" ht="16.5" thickBot="1" x14ac:dyDescent="0.3">
      <c r="A574" s="160" t="s">
        <v>57</v>
      </c>
      <c r="B574" s="161"/>
      <c r="C574" s="28">
        <f>SUM(C572:C573)</f>
        <v>350</v>
      </c>
      <c r="D574" s="29">
        <f t="shared" ref="D574:O574" si="122">SUM(D572:D573)</f>
        <v>15.65</v>
      </c>
      <c r="E574" s="29">
        <f t="shared" si="122"/>
        <v>22.85</v>
      </c>
      <c r="F574" s="29">
        <f t="shared" si="122"/>
        <v>97.8</v>
      </c>
      <c r="G574" s="29">
        <f>SUM(G572:G573)</f>
        <v>659</v>
      </c>
      <c r="H574" s="29">
        <f t="shared" si="122"/>
        <v>0.2</v>
      </c>
      <c r="I574" s="29">
        <f t="shared" si="122"/>
        <v>1.75</v>
      </c>
      <c r="J574" s="29">
        <f t="shared" si="122"/>
        <v>0.13</v>
      </c>
      <c r="K574" s="29">
        <f t="shared" si="122"/>
        <v>1.1200000000000001</v>
      </c>
      <c r="L574" s="29">
        <f t="shared" si="122"/>
        <v>313.33</v>
      </c>
      <c r="M574" s="29">
        <f t="shared" si="122"/>
        <v>278.3</v>
      </c>
      <c r="N574" s="29">
        <f t="shared" si="122"/>
        <v>45</v>
      </c>
      <c r="O574" s="29">
        <f t="shared" si="122"/>
        <v>1.08</v>
      </c>
    </row>
    <row r="575" spans="1:15" ht="17.25" thickTop="1" thickBot="1" x14ac:dyDescent="0.3">
      <c r="A575" s="162" t="s">
        <v>224</v>
      </c>
      <c r="B575" s="163"/>
      <c r="C575" s="164"/>
      <c r="D575" s="61">
        <f>D556+D564+D570</f>
        <v>81.17</v>
      </c>
      <c r="E575" s="61">
        <f t="shared" ref="E575:O575" si="123">E556+E564+E570</f>
        <v>79.22999999999999</v>
      </c>
      <c r="F575" s="61">
        <f t="shared" si="123"/>
        <v>342.6</v>
      </c>
      <c r="G575" s="61">
        <f t="shared" si="123"/>
        <v>2384.52</v>
      </c>
      <c r="H575" s="61">
        <f t="shared" si="123"/>
        <v>1.2029999999999998</v>
      </c>
      <c r="I575" s="61">
        <f t="shared" si="123"/>
        <v>102.9</v>
      </c>
      <c r="J575" s="61">
        <f t="shared" si="123"/>
        <v>550.16000000000008</v>
      </c>
      <c r="K575" s="61">
        <f t="shared" si="123"/>
        <v>6.98</v>
      </c>
      <c r="L575" s="61">
        <f t="shared" si="123"/>
        <v>945.27</v>
      </c>
      <c r="M575" s="61">
        <f t="shared" si="123"/>
        <v>1081.17</v>
      </c>
      <c r="N575" s="61">
        <f t="shared" si="123"/>
        <v>234.82000000000002</v>
      </c>
      <c r="O575" s="61">
        <f t="shared" si="123"/>
        <v>12.620000000000001</v>
      </c>
    </row>
    <row r="576" spans="1:15" ht="16.5" thickTop="1" x14ac:dyDescent="0.25">
      <c r="A576" s="125" t="s">
        <v>225</v>
      </c>
      <c r="B576" s="126"/>
      <c r="C576" s="127"/>
      <c r="D576" s="128">
        <f>D556+D564+D574</f>
        <v>73.62</v>
      </c>
      <c r="E576" s="128">
        <f t="shared" ref="E576:O576" si="124">E556+E564+E574</f>
        <v>80.22</v>
      </c>
      <c r="F576" s="128">
        <f t="shared" si="124"/>
        <v>340.93</v>
      </c>
      <c r="G576" s="128">
        <f t="shared" si="124"/>
        <v>2343.02</v>
      </c>
      <c r="H576" s="128">
        <f t="shared" si="124"/>
        <v>0.98799999999999999</v>
      </c>
      <c r="I576" s="128">
        <f t="shared" si="124"/>
        <v>88.850000000000009</v>
      </c>
      <c r="J576" s="128">
        <f t="shared" si="124"/>
        <v>441.84000000000003</v>
      </c>
      <c r="K576" s="128">
        <f t="shared" si="124"/>
        <v>6.63</v>
      </c>
      <c r="L576" s="128">
        <f t="shared" si="124"/>
        <v>1039.3</v>
      </c>
      <c r="M576" s="128">
        <f t="shared" si="124"/>
        <v>1104.67</v>
      </c>
      <c r="N576" s="128">
        <f t="shared" si="124"/>
        <v>225.42000000000002</v>
      </c>
      <c r="O576" s="128">
        <f t="shared" si="124"/>
        <v>10.99</v>
      </c>
    </row>
    <row r="577" spans="1:15" ht="15.75" x14ac:dyDescent="0.25">
      <c r="A577" s="165" t="s">
        <v>226</v>
      </c>
      <c r="B577" s="165"/>
      <c r="C577" s="36"/>
      <c r="D577" s="131">
        <f>D556+D564+D570+D574</f>
        <v>96.820000000000007</v>
      </c>
      <c r="E577" s="131">
        <f t="shared" ref="E577:O577" si="125">E556+E564+E570+E574</f>
        <v>102.07999999999998</v>
      </c>
      <c r="F577" s="131">
        <f t="shared" si="125"/>
        <v>440.40000000000003</v>
      </c>
      <c r="G577" s="131">
        <f t="shared" si="125"/>
        <v>3043.52</v>
      </c>
      <c r="H577" s="131">
        <f t="shared" si="125"/>
        <v>1.4029999999999998</v>
      </c>
      <c r="I577" s="131">
        <f t="shared" si="125"/>
        <v>104.65</v>
      </c>
      <c r="J577" s="131">
        <f t="shared" si="125"/>
        <v>550.29000000000008</v>
      </c>
      <c r="K577" s="131">
        <f t="shared" si="125"/>
        <v>8.1000000000000014</v>
      </c>
      <c r="L577" s="131">
        <f t="shared" si="125"/>
        <v>1258.5999999999999</v>
      </c>
      <c r="M577" s="131">
        <f t="shared" si="125"/>
        <v>1359.47</v>
      </c>
      <c r="N577" s="131">
        <f t="shared" si="125"/>
        <v>279.82000000000005</v>
      </c>
      <c r="O577" s="131">
        <f t="shared" si="125"/>
        <v>13.700000000000001</v>
      </c>
    </row>
    <row r="578" spans="1:15" x14ac:dyDescent="0.25">
      <c r="A578" s="166"/>
      <c r="B578" s="166"/>
      <c r="C578" s="166"/>
      <c r="D578" s="167"/>
      <c r="E578" s="167"/>
      <c r="F578" s="167"/>
      <c r="G578" s="167"/>
      <c r="H578" s="167"/>
      <c r="I578" s="167"/>
      <c r="J578" s="167"/>
      <c r="K578" s="167"/>
      <c r="L578" s="167"/>
      <c r="M578" s="167"/>
      <c r="N578" s="168"/>
      <c r="O578" s="168"/>
    </row>
    <row r="579" spans="1:15" x14ac:dyDescent="0.25">
      <c r="A579" s="2"/>
      <c r="B579" s="2"/>
      <c r="C579" s="2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70" t="s">
        <v>61</v>
      </c>
      <c r="O579" s="70"/>
    </row>
    <row r="580" spans="1:15" ht="16.5" thickBot="1" x14ac:dyDescent="0.3">
      <c r="A580" s="1" t="s">
        <v>270</v>
      </c>
      <c r="B580" s="2"/>
      <c r="C580" s="2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</row>
    <row r="581" spans="1:15" ht="16.5" thickTop="1" x14ac:dyDescent="0.25">
      <c r="A581" s="3" t="s">
        <v>1</v>
      </c>
      <c r="B581" s="4" t="s">
        <v>2</v>
      </c>
      <c r="C581" s="4" t="s">
        <v>3</v>
      </c>
      <c r="D581" s="5" t="s">
        <v>4</v>
      </c>
      <c r="E581" s="5"/>
      <c r="F581" s="5"/>
      <c r="G581" s="5" t="s">
        <v>5</v>
      </c>
      <c r="H581" s="5" t="s">
        <v>6</v>
      </c>
      <c r="I581" s="5"/>
      <c r="J581" s="5"/>
      <c r="K581" s="5"/>
      <c r="L581" s="5" t="s">
        <v>7</v>
      </c>
      <c r="M581" s="5"/>
      <c r="N581" s="5"/>
      <c r="O581" s="6"/>
    </row>
    <row r="582" spans="1:15" ht="32.25" thickBot="1" x14ac:dyDescent="0.3">
      <c r="A582" s="7"/>
      <c r="B582" s="8"/>
      <c r="C582" s="8"/>
      <c r="D582" s="9" t="s">
        <v>8</v>
      </c>
      <c r="E582" s="9" t="s">
        <v>9</v>
      </c>
      <c r="F582" s="9" t="s">
        <v>10</v>
      </c>
      <c r="G582" s="10"/>
      <c r="H582" s="9" t="s">
        <v>11</v>
      </c>
      <c r="I582" s="9" t="s">
        <v>12</v>
      </c>
      <c r="J582" s="9" t="s">
        <v>13</v>
      </c>
      <c r="K582" s="9" t="s">
        <v>14</v>
      </c>
      <c r="L582" s="9" t="s">
        <v>15</v>
      </c>
      <c r="M582" s="9" t="s">
        <v>16</v>
      </c>
      <c r="N582" s="9" t="s">
        <v>17</v>
      </c>
      <c r="O582" s="11" t="s">
        <v>18</v>
      </c>
    </row>
    <row r="583" spans="1:15" ht="16.5" thickTop="1" x14ac:dyDescent="0.25">
      <c r="A583" s="12" t="s">
        <v>19</v>
      </c>
      <c r="B583" s="13"/>
      <c r="C583" s="14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95"/>
    </row>
    <row r="584" spans="1:15" ht="63" x14ac:dyDescent="0.25">
      <c r="A584" s="21" t="s">
        <v>228</v>
      </c>
      <c r="B584" s="104" t="s">
        <v>229</v>
      </c>
      <c r="C584" s="19">
        <v>70</v>
      </c>
      <c r="D584" s="20">
        <v>11.4</v>
      </c>
      <c r="E584" s="20">
        <v>9.6</v>
      </c>
      <c r="F584" s="20">
        <v>21.2</v>
      </c>
      <c r="G584" s="20">
        <v>216.8</v>
      </c>
      <c r="H584" s="20">
        <v>0.1</v>
      </c>
      <c r="I584" s="20">
        <v>0</v>
      </c>
      <c r="J584" s="20">
        <v>75</v>
      </c>
      <c r="K584" s="20">
        <v>0.28000000000000003</v>
      </c>
      <c r="L584" s="20">
        <v>128.22</v>
      </c>
      <c r="M584" s="20">
        <v>102.1</v>
      </c>
      <c r="N584" s="20">
        <v>9</v>
      </c>
      <c r="O584" s="20">
        <v>0.9</v>
      </c>
    </row>
    <row r="585" spans="1:15" ht="94.5" x14ac:dyDescent="0.25">
      <c r="A585" s="21" t="s">
        <v>121</v>
      </c>
      <c r="B585" s="18" t="s">
        <v>122</v>
      </c>
      <c r="C585" s="19">
        <v>250</v>
      </c>
      <c r="D585" s="20">
        <v>10.47</v>
      </c>
      <c r="E585" s="20">
        <v>15</v>
      </c>
      <c r="F585" s="20">
        <v>53.65</v>
      </c>
      <c r="G585" s="20">
        <v>410.55</v>
      </c>
      <c r="H585" s="20">
        <v>0.26</v>
      </c>
      <c r="I585" s="20">
        <v>0</v>
      </c>
      <c r="J585" s="20">
        <v>240</v>
      </c>
      <c r="K585" s="20">
        <v>0.08</v>
      </c>
      <c r="L585" s="20">
        <v>49.31</v>
      </c>
      <c r="M585" s="20">
        <v>159.33000000000001</v>
      </c>
      <c r="N585" s="20">
        <v>39.700000000000003</v>
      </c>
      <c r="O585" s="20">
        <v>0.26</v>
      </c>
    </row>
    <row r="586" spans="1:15" ht="51" x14ac:dyDescent="0.25">
      <c r="A586" s="38" t="s">
        <v>41</v>
      </c>
      <c r="B586" s="39" t="s">
        <v>186</v>
      </c>
      <c r="C586" s="40">
        <v>100</v>
      </c>
      <c r="D586" s="41">
        <v>0.4</v>
      </c>
      <c r="E586" s="41">
        <v>0.4</v>
      </c>
      <c r="F586" s="41">
        <v>9.8000000000000007</v>
      </c>
      <c r="G586" s="41">
        <v>47</v>
      </c>
      <c r="H586" s="41">
        <v>0.03</v>
      </c>
      <c r="I586" s="41">
        <v>10</v>
      </c>
      <c r="J586" s="41">
        <v>0</v>
      </c>
      <c r="K586" s="41">
        <v>0.2</v>
      </c>
      <c r="L586" s="41">
        <v>16</v>
      </c>
      <c r="M586" s="41">
        <v>11</v>
      </c>
      <c r="N586" s="41">
        <v>9</v>
      </c>
      <c r="O586" s="42">
        <v>2.2000000000000002</v>
      </c>
    </row>
    <row r="587" spans="1:15" ht="51" x14ac:dyDescent="0.25">
      <c r="A587" s="21" t="s">
        <v>68</v>
      </c>
      <c r="B587" s="18" t="s">
        <v>69</v>
      </c>
      <c r="C587" s="19">
        <v>200</v>
      </c>
      <c r="D587" s="20">
        <v>0.1</v>
      </c>
      <c r="E587" s="20">
        <v>0</v>
      </c>
      <c r="F587" s="20">
        <v>15.2</v>
      </c>
      <c r="G587" s="20">
        <v>61</v>
      </c>
      <c r="H587" s="20">
        <v>0</v>
      </c>
      <c r="I587" s="20">
        <v>2.8</v>
      </c>
      <c r="J587" s="20">
        <v>0</v>
      </c>
      <c r="K587" s="20">
        <v>0</v>
      </c>
      <c r="L587" s="20">
        <v>14.2</v>
      </c>
      <c r="M587" s="20">
        <v>4</v>
      </c>
      <c r="N587" s="20">
        <v>2</v>
      </c>
      <c r="O587" s="49">
        <v>0.4</v>
      </c>
    </row>
    <row r="588" spans="1:15" ht="16.5" thickBot="1" x14ac:dyDescent="0.3">
      <c r="A588" s="52" t="s">
        <v>28</v>
      </c>
      <c r="B588" s="53"/>
      <c r="C588" s="28">
        <f t="shared" ref="C588:O588" si="126">SUM(C584:C587)</f>
        <v>620</v>
      </c>
      <c r="D588" s="29">
        <f t="shared" si="126"/>
        <v>22.37</v>
      </c>
      <c r="E588" s="29">
        <f t="shared" si="126"/>
        <v>25</v>
      </c>
      <c r="F588" s="29">
        <f t="shared" si="126"/>
        <v>99.85</v>
      </c>
      <c r="G588" s="29">
        <f>SUM(G584:G587)</f>
        <v>735.35</v>
      </c>
      <c r="H588" s="29">
        <f t="shared" si="126"/>
        <v>0.39</v>
      </c>
      <c r="I588" s="29">
        <f t="shared" si="126"/>
        <v>12.8</v>
      </c>
      <c r="J588" s="29">
        <f t="shared" si="126"/>
        <v>315</v>
      </c>
      <c r="K588" s="29">
        <f t="shared" si="126"/>
        <v>0.56000000000000005</v>
      </c>
      <c r="L588" s="29">
        <f t="shared" si="126"/>
        <v>207.73</v>
      </c>
      <c r="M588" s="29">
        <f t="shared" si="126"/>
        <v>276.43</v>
      </c>
      <c r="N588" s="29">
        <f t="shared" si="126"/>
        <v>59.7</v>
      </c>
      <c r="O588" s="29">
        <f t="shared" si="126"/>
        <v>3.7600000000000002</v>
      </c>
    </row>
    <row r="589" spans="1:15" ht="16.5" thickTop="1" x14ac:dyDescent="0.25">
      <c r="A589" s="169" t="s">
        <v>29</v>
      </c>
      <c r="B589" s="170"/>
      <c r="C589" s="171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3"/>
    </row>
    <row r="590" spans="1:15" ht="60" x14ac:dyDescent="0.25">
      <c r="A590" s="17" t="s">
        <v>70</v>
      </c>
      <c r="B590" s="18" t="s">
        <v>230</v>
      </c>
      <c r="C590" s="19">
        <v>100</v>
      </c>
      <c r="D590" s="20">
        <v>2.4</v>
      </c>
      <c r="E590" s="20">
        <v>7.1</v>
      </c>
      <c r="F590" s="20">
        <v>10.4</v>
      </c>
      <c r="G590" s="20">
        <v>115</v>
      </c>
      <c r="H590" s="20">
        <v>0.03</v>
      </c>
      <c r="I590" s="20">
        <v>7.9</v>
      </c>
      <c r="J590" s="20">
        <v>0</v>
      </c>
      <c r="K590" s="20">
        <v>3.8</v>
      </c>
      <c r="L590" s="20">
        <v>44</v>
      </c>
      <c r="M590" s="20">
        <v>58</v>
      </c>
      <c r="N590" s="20">
        <v>30</v>
      </c>
      <c r="O590" s="20">
        <v>1.7</v>
      </c>
    </row>
    <row r="591" spans="1:15" ht="110.25" x14ac:dyDescent="0.25">
      <c r="A591" s="85" t="s">
        <v>231</v>
      </c>
      <c r="B591" s="39" t="s">
        <v>232</v>
      </c>
      <c r="C591" s="40" t="s">
        <v>233</v>
      </c>
      <c r="D591" s="41">
        <v>6.64</v>
      </c>
      <c r="E591" s="41">
        <v>8.06</v>
      </c>
      <c r="F591" s="41">
        <v>24.02</v>
      </c>
      <c r="G591" s="41">
        <v>178.99</v>
      </c>
      <c r="H591" s="41">
        <v>0.11</v>
      </c>
      <c r="I591" s="41">
        <v>8.58</v>
      </c>
      <c r="J591" s="41">
        <v>123.8</v>
      </c>
      <c r="K591" s="41">
        <v>1.4359999999999999</v>
      </c>
      <c r="L591" s="41">
        <v>132.05000000000001</v>
      </c>
      <c r="M591" s="41">
        <v>171.19</v>
      </c>
      <c r="N591" s="41">
        <v>10.17</v>
      </c>
      <c r="O591" s="42">
        <v>7.0000000000000007E-2</v>
      </c>
    </row>
    <row r="592" spans="1:15" ht="63" x14ac:dyDescent="0.25">
      <c r="A592" s="123" t="s">
        <v>234</v>
      </c>
      <c r="B592" s="44" t="s">
        <v>235</v>
      </c>
      <c r="C592" s="45">
        <v>100</v>
      </c>
      <c r="D592" s="46">
        <v>11.41</v>
      </c>
      <c r="E592" s="46">
        <v>15.08</v>
      </c>
      <c r="F592" s="46">
        <v>15.68</v>
      </c>
      <c r="G592" s="46">
        <v>278.49</v>
      </c>
      <c r="H592" s="46">
        <v>0.12</v>
      </c>
      <c r="I592" s="46">
        <v>1.3</v>
      </c>
      <c r="J592" s="46">
        <v>153</v>
      </c>
      <c r="K592" s="46">
        <v>0</v>
      </c>
      <c r="L592" s="46">
        <v>187.69</v>
      </c>
      <c r="M592" s="46">
        <v>23.2</v>
      </c>
      <c r="N592" s="46">
        <v>0</v>
      </c>
      <c r="O592" s="120">
        <v>0.5</v>
      </c>
    </row>
    <row r="593" spans="1:15" ht="78.75" x14ac:dyDescent="0.25">
      <c r="A593" s="116" t="s">
        <v>236</v>
      </c>
      <c r="B593" s="117" t="s">
        <v>161</v>
      </c>
      <c r="C593" s="118">
        <v>220</v>
      </c>
      <c r="D593" s="119">
        <v>8.3000000000000007</v>
      </c>
      <c r="E593" s="119">
        <v>1.0009999999999999</v>
      </c>
      <c r="F593" s="119">
        <v>42.59</v>
      </c>
      <c r="G593" s="119">
        <v>212.52</v>
      </c>
      <c r="H593" s="46">
        <v>8.7999999999999995E-2</v>
      </c>
      <c r="I593" s="46">
        <v>3.3000000000000002E-2</v>
      </c>
      <c r="J593" s="46">
        <v>220</v>
      </c>
      <c r="K593" s="46">
        <v>1.1659999999999999</v>
      </c>
      <c r="L593" s="46">
        <v>8.36</v>
      </c>
      <c r="M593" s="46">
        <v>47.89</v>
      </c>
      <c r="N593" s="46">
        <v>11.88</v>
      </c>
      <c r="O593" s="120">
        <v>0.58299999999999996</v>
      </c>
    </row>
    <row r="594" spans="1:15" ht="60" x14ac:dyDescent="0.25">
      <c r="A594" s="50" t="s">
        <v>39</v>
      </c>
      <c r="B594" s="18" t="s">
        <v>40</v>
      </c>
      <c r="C594" s="19">
        <v>55</v>
      </c>
      <c r="D594" s="20">
        <v>3.63</v>
      </c>
      <c r="E594" s="20">
        <v>0.66</v>
      </c>
      <c r="F594" s="20">
        <v>18.37</v>
      </c>
      <c r="G594" s="20">
        <v>95.7</v>
      </c>
      <c r="H594" s="20">
        <v>9.8999999999999991E-2</v>
      </c>
      <c r="I594" s="20">
        <v>0</v>
      </c>
      <c r="J594" s="20">
        <v>0</v>
      </c>
      <c r="K594" s="20">
        <v>0.77</v>
      </c>
      <c r="L594" s="20">
        <v>19.25</v>
      </c>
      <c r="M594" s="20">
        <v>86.9</v>
      </c>
      <c r="N594" s="20">
        <v>25.85</v>
      </c>
      <c r="O594" s="20">
        <v>2.145</v>
      </c>
    </row>
    <row r="595" spans="1:15" ht="63" x14ac:dyDescent="0.25">
      <c r="A595" s="21" t="s">
        <v>137</v>
      </c>
      <c r="B595" s="18" t="s">
        <v>138</v>
      </c>
      <c r="C595" s="19">
        <v>200</v>
      </c>
      <c r="D595" s="20">
        <v>0.7</v>
      </c>
      <c r="E595" s="20">
        <v>0.3</v>
      </c>
      <c r="F595" s="20">
        <v>21.23</v>
      </c>
      <c r="G595" s="20">
        <v>97</v>
      </c>
      <c r="H595" s="24">
        <v>0.01</v>
      </c>
      <c r="I595" s="24">
        <v>70</v>
      </c>
      <c r="J595" s="24">
        <v>0</v>
      </c>
      <c r="K595" s="24">
        <v>0</v>
      </c>
      <c r="L595" s="24">
        <v>12</v>
      </c>
      <c r="M595" s="24">
        <v>3</v>
      </c>
      <c r="N595" s="24">
        <v>3</v>
      </c>
      <c r="O595" s="25">
        <v>1.5</v>
      </c>
    </row>
    <row r="596" spans="1:15" ht="16.5" thickBot="1" x14ac:dyDescent="0.3">
      <c r="A596" s="52" t="s">
        <v>45</v>
      </c>
      <c r="B596" s="53"/>
      <c r="C596" s="28">
        <v>1035</v>
      </c>
      <c r="D596" s="29">
        <f t="shared" ref="D596:O596" si="127">SUM(D590:D595)</f>
        <v>33.080000000000005</v>
      </c>
      <c r="E596" s="29">
        <f t="shared" si="127"/>
        <v>32.201000000000001</v>
      </c>
      <c r="F596" s="29">
        <f t="shared" si="127"/>
        <v>132.29</v>
      </c>
      <c r="G596" s="29">
        <f t="shared" si="127"/>
        <v>977.7</v>
      </c>
      <c r="H596" s="29">
        <f t="shared" si="127"/>
        <v>0.45699999999999996</v>
      </c>
      <c r="I596" s="29">
        <f t="shared" si="127"/>
        <v>87.813000000000002</v>
      </c>
      <c r="J596" s="29">
        <f t="shared" si="127"/>
        <v>496.8</v>
      </c>
      <c r="K596" s="29">
        <f t="shared" si="127"/>
        <v>7.1719999999999988</v>
      </c>
      <c r="L596" s="29">
        <f t="shared" si="127"/>
        <v>403.35</v>
      </c>
      <c r="M596" s="29">
        <f t="shared" si="127"/>
        <v>390.17999999999995</v>
      </c>
      <c r="N596" s="29">
        <f t="shared" si="127"/>
        <v>80.900000000000006</v>
      </c>
      <c r="O596" s="29">
        <f t="shared" si="127"/>
        <v>6.4979999999999993</v>
      </c>
    </row>
    <row r="597" spans="1:15" ht="16.5" thickTop="1" x14ac:dyDescent="0.25">
      <c r="A597" s="80" t="s">
        <v>78</v>
      </c>
      <c r="B597" s="81"/>
      <c r="C597" s="82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4"/>
    </row>
    <row r="598" spans="1:15" ht="78.75" x14ac:dyDescent="0.25">
      <c r="A598" s="43" t="s">
        <v>237</v>
      </c>
      <c r="B598" s="148" t="s">
        <v>238</v>
      </c>
      <c r="C598" s="45">
        <v>180</v>
      </c>
      <c r="D598" s="46">
        <v>21.34</v>
      </c>
      <c r="E598" s="46">
        <v>23.04</v>
      </c>
      <c r="F598" s="46">
        <v>47.99</v>
      </c>
      <c r="G598" s="46">
        <v>473.99</v>
      </c>
      <c r="H598" s="46">
        <v>0.12</v>
      </c>
      <c r="I598" s="46">
        <v>0.53</v>
      </c>
      <c r="J598" s="46">
        <v>0.12</v>
      </c>
      <c r="K598" s="46">
        <v>1.07</v>
      </c>
      <c r="L598" s="46">
        <v>273.33</v>
      </c>
      <c r="M598" s="46">
        <v>410.7</v>
      </c>
      <c r="N598" s="46">
        <v>42.7</v>
      </c>
      <c r="O598" s="46">
        <v>1</v>
      </c>
    </row>
    <row r="599" spans="1:15" ht="47.25" x14ac:dyDescent="0.25">
      <c r="A599" s="172" t="s">
        <v>239</v>
      </c>
      <c r="B599" s="18" t="s">
        <v>240</v>
      </c>
      <c r="C599" s="19">
        <v>70</v>
      </c>
      <c r="D599" s="20">
        <v>0.14000000000000001</v>
      </c>
      <c r="E599" s="20">
        <v>3.5000000000000003E-2</v>
      </c>
      <c r="F599" s="20">
        <v>14.58</v>
      </c>
      <c r="G599" s="20">
        <v>59.2</v>
      </c>
      <c r="H599" s="20">
        <v>0.01</v>
      </c>
      <c r="I599" s="20">
        <v>0.876</v>
      </c>
      <c r="J599" s="20">
        <v>0</v>
      </c>
      <c r="K599" s="20">
        <v>0</v>
      </c>
      <c r="L599" s="20">
        <v>1.5</v>
      </c>
      <c r="M599" s="20">
        <v>1.3</v>
      </c>
      <c r="N599" s="20">
        <v>3.5</v>
      </c>
      <c r="O599" s="110">
        <v>0.15</v>
      </c>
    </row>
    <row r="600" spans="1:15" ht="51" x14ac:dyDescent="0.25">
      <c r="A600" s="85" t="s">
        <v>41</v>
      </c>
      <c r="B600" s="39" t="s">
        <v>150</v>
      </c>
      <c r="C600" s="40">
        <v>150</v>
      </c>
      <c r="D600" s="41">
        <v>0.6</v>
      </c>
      <c r="E600" s="41">
        <v>0.45</v>
      </c>
      <c r="F600" s="41">
        <v>15.45</v>
      </c>
      <c r="G600" s="41">
        <v>70.5</v>
      </c>
      <c r="H600" s="41">
        <v>0.03</v>
      </c>
      <c r="I600" s="41">
        <v>7.5</v>
      </c>
      <c r="J600" s="41">
        <v>0</v>
      </c>
      <c r="K600" s="41">
        <v>0.6</v>
      </c>
      <c r="L600" s="41">
        <v>28.5</v>
      </c>
      <c r="M600" s="41">
        <v>18</v>
      </c>
      <c r="N600" s="41">
        <v>24</v>
      </c>
      <c r="O600" s="42">
        <v>3.45</v>
      </c>
    </row>
    <row r="601" spans="1:15" ht="126" x14ac:dyDescent="0.25">
      <c r="A601" s="173" t="s">
        <v>43</v>
      </c>
      <c r="B601" s="103" t="s">
        <v>157</v>
      </c>
      <c r="C601" s="174">
        <v>200</v>
      </c>
      <c r="D601" s="175">
        <v>0.3</v>
      </c>
      <c r="E601" s="175">
        <v>0</v>
      </c>
      <c r="F601" s="175">
        <v>20.100000000000001</v>
      </c>
      <c r="G601" s="175">
        <v>81</v>
      </c>
      <c r="H601" s="175">
        <v>0</v>
      </c>
      <c r="I601" s="175">
        <v>0.8</v>
      </c>
      <c r="J601" s="175">
        <v>0</v>
      </c>
      <c r="K601" s="175">
        <v>0</v>
      </c>
      <c r="L601" s="175">
        <v>10</v>
      </c>
      <c r="M601" s="175">
        <v>6</v>
      </c>
      <c r="N601" s="175">
        <v>3</v>
      </c>
      <c r="O601" s="176">
        <v>0.6</v>
      </c>
    </row>
    <row r="602" spans="1:15" ht="16.5" thickBot="1" x14ac:dyDescent="0.3">
      <c r="A602" s="52" t="s">
        <v>113</v>
      </c>
      <c r="B602" s="53"/>
      <c r="C602" s="28">
        <f>C598+C599+C600+C601</f>
        <v>600</v>
      </c>
      <c r="D602" s="29">
        <f t="shared" ref="D602:O602" si="128">SUM(D598:D601)</f>
        <v>22.380000000000003</v>
      </c>
      <c r="E602" s="29">
        <f t="shared" si="128"/>
        <v>23.524999999999999</v>
      </c>
      <c r="F602" s="29">
        <f t="shared" si="128"/>
        <v>98.12</v>
      </c>
      <c r="G602" s="29">
        <f t="shared" si="128"/>
        <v>684.69</v>
      </c>
      <c r="H602" s="29">
        <f t="shared" si="128"/>
        <v>0.16</v>
      </c>
      <c r="I602" s="29">
        <f t="shared" si="128"/>
        <v>9.7060000000000013</v>
      </c>
      <c r="J602" s="29">
        <f t="shared" si="128"/>
        <v>0.12</v>
      </c>
      <c r="K602" s="29">
        <f t="shared" si="128"/>
        <v>1.67</v>
      </c>
      <c r="L602" s="29">
        <f t="shared" si="128"/>
        <v>313.33</v>
      </c>
      <c r="M602" s="29">
        <f t="shared" si="128"/>
        <v>436</v>
      </c>
      <c r="N602" s="29">
        <f t="shared" si="128"/>
        <v>73.2</v>
      </c>
      <c r="O602" s="29">
        <f t="shared" si="128"/>
        <v>5.1999999999999993</v>
      </c>
    </row>
    <row r="603" spans="1:15" ht="16.5" thickTop="1" x14ac:dyDescent="0.25">
      <c r="A603" s="80" t="s">
        <v>52</v>
      </c>
      <c r="B603" s="81"/>
      <c r="C603" s="31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3"/>
    </row>
    <row r="604" spans="1:15" ht="51" x14ac:dyDescent="0.25">
      <c r="A604" s="22" t="s">
        <v>53</v>
      </c>
      <c r="B604" s="104" t="s">
        <v>114</v>
      </c>
      <c r="C604" s="19">
        <v>250</v>
      </c>
      <c r="D604" s="24">
        <v>7.25</v>
      </c>
      <c r="E604" s="24">
        <v>6.25</v>
      </c>
      <c r="F604" s="24">
        <v>10</v>
      </c>
      <c r="G604" s="24">
        <v>125</v>
      </c>
      <c r="H604" s="24">
        <v>0.1</v>
      </c>
      <c r="I604" s="24">
        <v>14.25</v>
      </c>
      <c r="J604" s="24">
        <v>0.05</v>
      </c>
      <c r="K604" s="24">
        <v>0</v>
      </c>
      <c r="L604" s="24">
        <v>300</v>
      </c>
      <c r="M604" s="24">
        <v>225</v>
      </c>
      <c r="N604" s="24">
        <v>35</v>
      </c>
      <c r="O604" s="105">
        <v>0.25</v>
      </c>
    </row>
    <row r="605" spans="1:15" ht="48" x14ac:dyDescent="0.25">
      <c r="A605" s="177" t="s">
        <v>86</v>
      </c>
      <c r="B605" s="59" t="s">
        <v>241</v>
      </c>
      <c r="C605" s="60">
        <v>100</v>
      </c>
      <c r="D605" s="46">
        <v>9.6</v>
      </c>
      <c r="E605" s="46">
        <v>11.4</v>
      </c>
      <c r="F605" s="46">
        <v>66.31</v>
      </c>
      <c r="G605" s="46">
        <v>397.41</v>
      </c>
      <c r="H605" s="46">
        <v>0.09</v>
      </c>
      <c r="I605" s="46">
        <v>3.16</v>
      </c>
      <c r="J605" s="46">
        <v>0.08</v>
      </c>
      <c r="K605" s="46">
        <v>1.63</v>
      </c>
      <c r="L605" s="46">
        <v>30.15</v>
      </c>
      <c r="M605" s="46">
        <v>91.81</v>
      </c>
      <c r="N605" s="46">
        <v>28.77</v>
      </c>
      <c r="O605" s="46">
        <v>1.1499999999999999</v>
      </c>
    </row>
    <row r="606" spans="1:15" ht="16.5" thickBot="1" x14ac:dyDescent="0.3">
      <c r="A606" s="52" t="s">
        <v>57</v>
      </c>
      <c r="B606" s="53"/>
      <c r="C606" s="28">
        <f>SUM(C604:C605)</f>
        <v>350</v>
      </c>
      <c r="D606" s="61">
        <f>SUM(D604:D605)</f>
        <v>16.850000000000001</v>
      </c>
      <c r="E606" s="61">
        <f t="shared" ref="E606:O606" si="129">SUM(E604:E605)</f>
        <v>17.649999999999999</v>
      </c>
      <c r="F606" s="61">
        <f t="shared" si="129"/>
        <v>76.31</v>
      </c>
      <c r="G606" s="61">
        <f t="shared" si="129"/>
        <v>522.41000000000008</v>
      </c>
      <c r="H606" s="61">
        <f t="shared" si="129"/>
        <v>0.19</v>
      </c>
      <c r="I606" s="61">
        <f t="shared" si="129"/>
        <v>17.41</v>
      </c>
      <c r="J606" s="61">
        <f t="shared" si="129"/>
        <v>0.13</v>
      </c>
      <c r="K606" s="61">
        <f t="shared" si="129"/>
        <v>1.63</v>
      </c>
      <c r="L606" s="61">
        <f t="shared" si="129"/>
        <v>330.15</v>
      </c>
      <c r="M606" s="61">
        <f t="shared" si="129"/>
        <v>316.81</v>
      </c>
      <c r="N606" s="61">
        <f t="shared" si="129"/>
        <v>63.769999999999996</v>
      </c>
      <c r="O606" s="61">
        <f t="shared" si="129"/>
        <v>1.4</v>
      </c>
    </row>
    <row r="607" spans="1:15" ht="17.25" thickTop="1" thickBot="1" x14ac:dyDescent="0.3">
      <c r="A607" s="106" t="s">
        <v>242</v>
      </c>
      <c r="B607" s="178"/>
      <c r="C607" s="179"/>
      <c r="D607" s="61">
        <f>D588+D596+D602</f>
        <v>77.830000000000013</v>
      </c>
      <c r="E607" s="61">
        <f t="shared" ref="E607:O607" si="130">E588+E596+E602</f>
        <v>80.725999999999999</v>
      </c>
      <c r="F607" s="61">
        <f t="shared" si="130"/>
        <v>330.26</v>
      </c>
      <c r="G607" s="61">
        <f t="shared" si="130"/>
        <v>2397.7400000000002</v>
      </c>
      <c r="H607" s="61">
        <f t="shared" si="130"/>
        <v>1.0069999999999999</v>
      </c>
      <c r="I607" s="61">
        <f t="shared" si="130"/>
        <v>110.319</v>
      </c>
      <c r="J607" s="61">
        <f t="shared" si="130"/>
        <v>811.92</v>
      </c>
      <c r="K607" s="61">
        <f t="shared" si="130"/>
        <v>9.4019999999999992</v>
      </c>
      <c r="L607" s="61">
        <f t="shared" si="130"/>
        <v>924.41000000000008</v>
      </c>
      <c r="M607" s="61">
        <f t="shared" si="130"/>
        <v>1102.6099999999999</v>
      </c>
      <c r="N607" s="61">
        <f t="shared" si="130"/>
        <v>213.8</v>
      </c>
      <c r="O607" s="61">
        <f t="shared" si="130"/>
        <v>15.457999999999998</v>
      </c>
    </row>
    <row r="608" spans="1:15" ht="17.25" thickTop="1" thickBot="1" x14ac:dyDescent="0.3">
      <c r="A608" s="106" t="s">
        <v>243</v>
      </c>
      <c r="B608" s="178"/>
      <c r="C608" s="180"/>
      <c r="D608" s="61">
        <f t="shared" ref="D608:O608" si="131">D588+D596+D606</f>
        <v>72.300000000000011</v>
      </c>
      <c r="E608" s="61">
        <f t="shared" si="131"/>
        <v>74.850999999999999</v>
      </c>
      <c r="F608" s="61">
        <f t="shared" si="131"/>
        <v>308.45</v>
      </c>
      <c r="G608" s="61">
        <f t="shared" si="131"/>
        <v>2235.46</v>
      </c>
      <c r="H608" s="61">
        <f t="shared" si="131"/>
        <v>1.0369999999999999</v>
      </c>
      <c r="I608" s="61">
        <f t="shared" si="131"/>
        <v>118.023</v>
      </c>
      <c r="J608" s="61">
        <f t="shared" si="131"/>
        <v>811.93</v>
      </c>
      <c r="K608" s="61">
        <f t="shared" si="131"/>
        <v>9.3619999999999983</v>
      </c>
      <c r="L608" s="61">
        <f t="shared" si="131"/>
        <v>941.23</v>
      </c>
      <c r="M608" s="61">
        <f t="shared" si="131"/>
        <v>983.41999999999985</v>
      </c>
      <c r="N608" s="61">
        <f t="shared" si="131"/>
        <v>204.37</v>
      </c>
      <c r="O608" s="61">
        <f t="shared" si="131"/>
        <v>11.657999999999999</v>
      </c>
    </row>
    <row r="609" spans="1:15" ht="17.25" thickTop="1" thickBot="1" x14ac:dyDescent="0.3">
      <c r="A609" s="181" t="s">
        <v>244</v>
      </c>
      <c r="B609" s="182"/>
      <c r="C609" s="67"/>
      <c r="D609" s="61">
        <f t="shared" ref="D609:O609" si="132">D588+D596+D602+D606</f>
        <v>94.68</v>
      </c>
      <c r="E609" s="61">
        <f t="shared" si="132"/>
        <v>98.376000000000005</v>
      </c>
      <c r="F609" s="61">
        <f t="shared" si="132"/>
        <v>406.57</v>
      </c>
      <c r="G609" s="61">
        <f t="shared" si="132"/>
        <v>2920.1500000000005</v>
      </c>
      <c r="H609" s="61">
        <f t="shared" si="132"/>
        <v>1.1969999999999998</v>
      </c>
      <c r="I609" s="61">
        <f t="shared" si="132"/>
        <v>127.729</v>
      </c>
      <c r="J609" s="61">
        <f t="shared" si="132"/>
        <v>812.05</v>
      </c>
      <c r="K609" s="61">
        <f t="shared" si="132"/>
        <v>11.032</v>
      </c>
      <c r="L609" s="61">
        <f t="shared" si="132"/>
        <v>1254.56</v>
      </c>
      <c r="M609" s="61">
        <f t="shared" si="132"/>
        <v>1419.4199999999998</v>
      </c>
      <c r="N609" s="61">
        <f t="shared" si="132"/>
        <v>277.57</v>
      </c>
      <c r="O609" s="61">
        <f t="shared" si="132"/>
        <v>16.857999999999997</v>
      </c>
    </row>
    <row r="610" spans="1:15" ht="16.5" thickTop="1" x14ac:dyDescent="0.25">
      <c r="A610" s="183"/>
      <c r="B610" s="183"/>
      <c r="C610" s="133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</row>
    <row r="611" spans="1:15" x14ac:dyDescent="0.25">
      <c r="A611" s="154"/>
      <c r="B611" s="154"/>
      <c r="C611" s="154"/>
      <c r="D611" s="154"/>
      <c r="E611" s="154"/>
      <c r="F611" s="154"/>
      <c r="G611" s="154"/>
      <c r="H611" s="154"/>
      <c r="I611" s="154"/>
      <c r="J611" s="154"/>
      <c r="K611" s="154"/>
      <c r="L611" s="154"/>
      <c r="M611" s="154"/>
      <c r="N611" s="154"/>
      <c r="O611" s="154"/>
    </row>
    <row r="612" spans="1:15" x14ac:dyDescent="0.25">
      <c r="A612" s="2"/>
      <c r="B612" s="2"/>
      <c r="C612" s="2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146" t="s">
        <v>61</v>
      </c>
      <c r="O612" s="146"/>
    </row>
    <row r="613" spans="1:15" ht="16.5" thickBot="1" x14ac:dyDescent="0.3">
      <c r="A613" s="1" t="s">
        <v>271</v>
      </c>
      <c r="B613" s="2"/>
      <c r="C613" s="2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</row>
    <row r="614" spans="1:15" ht="79.5" thickTop="1" x14ac:dyDescent="0.25">
      <c r="A614" s="184" t="s">
        <v>1</v>
      </c>
      <c r="B614" s="185" t="s">
        <v>2</v>
      </c>
      <c r="C614" s="186" t="s">
        <v>3</v>
      </c>
      <c r="D614" s="187" t="s">
        <v>4</v>
      </c>
      <c r="E614" s="188"/>
      <c r="F614" s="189"/>
      <c r="G614" s="190" t="s">
        <v>5</v>
      </c>
      <c r="H614" s="187" t="s">
        <v>6</v>
      </c>
      <c r="I614" s="188"/>
      <c r="J614" s="188"/>
      <c r="K614" s="189"/>
      <c r="L614" s="187" t="s">
        <v>7</v>
      </c>
      <c r="M614" s="188"/>
      <c r="N614" s="188"/>
      <c r="O614" s="191"/>
    </row>
    <row r="615" spans="1:15" ht="32.25" thickBot="1" x14ac:dyDescent="0.3">
      <c r="A615" s="192"/>
      <c r="B615" s="193"/>
      <c r="C615" s="194"/>
      <c r="D615" s="9" t="s">
        <v>8</v>
      </c>
      <c r="E615" s="9" t="s">
        <v>9</v>
      </c>
      <c r="F615" s="9" t="s">
        <v>10</v>
      </c>
      <c r="G615" s="195"/>
      <c r="H615" s="9" t="s">
        <v>11</v>
      </c>
      <c r="I615" s="9" t="s">
        <v>12</v>
      </c>
      <c r="J615" s="9" t="s">
        <v>13</v>
      </c>
      <c r="K615" s="9" t="s">
        <v>14</v>
      </c>
      <c r="L615" s="9" t="s">
        <v>15</v>
      </c>
      <c r="M615" s="9" t="s">
        <v>16</v>
      </c>
      <c r="N615" s="9" t="s">
        <v>17</v>
      </c>
      <c r="O615" s="11" t="s">
        <v>18</v>
      </c>
    </row>
    <row r="616" spans="1:15" ht="111" thickTop="1" x14ac:dyDescent="0.25">
      <c r="A616" s="21" t="s">
        <v>246</v>
      </c>
      <c r="B616" s="18" t="s">
        <v>247</v>
      </c>
      <c r="C616" s="19">
        <v>290</v>
      </c>
      <c r="D616" s="20">
        <v>13.007999999999999</v>
      </c>
      <c r="E616" s="20">
        <v>11.46</v>
      </c>
      <c r="F616" s="20">
        <v>60.32</v>
      </c>
      <c r="G616" s="20">
        <v>444.28</v>
      </c>
      <c r="H616" s="20">
        <v>0.23</v>
      </c>
      <c r="I616" s="20">
        <v>17.5</v>
      </c>
      <c r="J616" s="20">
        <v>357</v>
      </c>
      <c r="K616" s="20">
        <v>0.3</v>
      </c>
      <c r="L616" s="20">
        <v>126.98</v>
      </c>
      <c r="M616" s="20">
        <v>96.33</v>
      </c>
      <c r="N616" s="20">
        <v>65</v>
      </c>
      <c r="O616" s="20">
        <v>15</v>
      </c>
    </row>
    <row r="617" spans="1:15" ht="47.25" x14ac:dyDescent="0.25">
      <c r="A617" s="109" t="s">
        <v>248</v>
      </c>
      <c r="B617" s="18" t="s">
        <v>172</v>
      </c>
      <c r="C617" s="19">
        <v>80</v>
      </c>
      <c r="D617" s="20">
        <v>6.22</v>
      </c>
      <c r="E617" s="20">
        <v>11.08</v>
      </c>
      <c r="F617" s="20">
        <v>24</v>
      </c>
      <c r="G617" s="20">
        <v>276.69299999999998</v>
      </c>
      <c r="H617" s="20">
        <v>0.05</v>
      </c>
      <c r="I617" s="20">
        <v>0</v>
      </c>
      <c r="J617" s="20">
        <v>60</v>
      </c>
      <c r="K617" s="20">
        <v>0.3</v>
      </c>
      <c r="L617" s="20">
        <v>49.2</v>
      </c>
      <c r="M617" s="20">
        <v>13</v>
      </c>
      <c r="N617" s="20">
        <v>6.05</v>
      </c>
      <c r="O617" s="110">
        <v>1.28</v>
      </c>
    </row>
    <row r="618" spans="1:15" ht="94.5" x14ac:dyDescent="0.25">
      <c r="A618" s="21" t="s">
        <v>175</v>
      </c>
      <c r="B618" s="18" t="s">
        <v>176</v>
      </c>
      <c r="C618" s="19">
        <v>200</v>
      </c>
      <c r="D618" s="20">
        <v>3.2</v>
      </c>
      <c r="E618" s="20">
        <v>2.7</v>
      </c>
      <c r="F618" s="20">
        <v>15.9</v>
      </c>
      <c r="G618" s="20">
        <v>79</v>
      </c>
      <c r="H618" s="20">
        <v>0.04</v>
      </c>
      <c r="I618" s="20">
        <v>1.3</v>
      </c>
      <c r="J618" s="20">
        <v>0.02</v>
      </c>
      <c r="K618" s="20">
        <v>0</v>
      </c>
      <c r="L618" s="20">
        <v>126</v>
      </c>
      <c r="M618" s="20">
        <v>90</v>
      </c>
      <c r="N618" s="20">
        <v>14</v>
      </c>
      <c r="O618" s="20">
        <v>0.1</v>
      </c>
    </row>
    <row r="619" spans="1:15" ht="16.5" thickBot="1" x14ac:dyDescent="0.3">
      <c r="A619" s="26" t="s">
        <v>28</v>
      </c>
      <c r="B619" s="27"/>
      <c r="C619" s="28">
        <f>SUM(C616:C618)</f>
        <v>570</v>
      </c>
      <c r="D619" s="29">
        <f>SUM(D616:D618)</f>
        <v>22.427999999999997</v>
      </c>
      <c r="E619" s="29">
        <f t="shared" ref="E619:O619" si="133">SUM(E616:E618)</f>
        <v>25.24</v>
      </c>
      <c r="F619" s="29">
        <f t="shared" si="133"/>
        <v>100.22</v>
      </c>
      <c r="G619" s="29">
        <f t="shared" si="133"/>
        <v>799.97299999999996</v>
      </c>
      <c r="H619" s="29">
        <f t="shared" si="133"/>
        <v>0.32</v>
      </c>
      <c r="I619" s="29">
        <f t="shared" si="133"/>
        <v>18.8</v>
      </c>
      <c r="J619" s="29">
        <f t="shared" si="133"/>
        <v>417.02</v>
      </c>
      <c r="K619" s="29">
        <f t="shared" si="133"/>
        <v>0.6</v>
      </c>
      <c r="L619" s="29">
        <f t="shared" si="133"/>
        <v>302.18</v>
      </c>
      <c r="M619" s="29">
        <f t="shared" si="133"/>
        <v>199.32999999999998</v>
      </c>
      <c r="N619" s="29">
        <f t="shared" si="133"/>
        <v>85.05</v>
      </c>
      <c r="O619" s="29">
        <f t="shared" si="133"/>
        <v>16.380000000000003</v>
      </c>
    </row>
    <row r="620" spans="1:15" ht="16.5" thickTop="1" x14ac:dyDescent="0.25">
      <c r="A620" s="54" t="s">
        <v>29</v>
      </c>
      <c r="B620" s="55"/>
      <c r="C620" s="56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8"/>
    </row>
    <row r="621" spans="1:15" ht="47.25" x14ac:dyDescent="0.25">
      <c r="A621" s="100" t="s">
        <v>96</v>
      </c>
      <c r="B621" s="18" t="s">
        <v>97</v>
      </c>
      <c r="C621" s="19">
        <v>100</v>
      </c>
      <c r="D621" s="20">
        <v>2</v>
      </c>
      <c r="E621" s="20">
        <v>9</v>
      </c>
      <c r="F621" s="20">
        <v>8.5399999999999991</v>
      </c>
      <c r="G621" s="20">
        <v>122</v>
      </c>
      <c r="H621" s="20">
        <v>0.02</v>
      </c>
      <c r="I621" s="20">
        <v>7</v>
      </c>
      <c r="J621" s="20">
        <v>0</v>
      </c>
      <c r="K621" s="20">
        <v>0</v>
      </c>
      <c r="L621" s="20">
        <v>41</v>
      </c>
      <c r="M621" s="20">
        <v>37</v>
      </c>
      <c r="N621" s="20">
        <v>15</v>
      </c>
      <c r="O621" s="20">
        <v>0.7</v>
      </c>
    </row>
    <row r="622" spans="1:15" ht="63" x14ac:dyDescent="0.25">
      <c r="A622" s="21" t="s">
        <v>249</v>
      </c>
      <c r="B622" s="18" t="s">
        <v>250</v>
      </c>
      <c r="C622" s="19">
        <v>300</v>
      </c>
      <c r="D622" s="20">
        <v>3.08</v>
      </c>
      <c r="E622" s="20">
        <v>4.49</v>
      </c>
      <c r="F622" s="20">
        <v>27.71</v>
      </c>
      <c r="G622" s="20">
        <v>129.6</v>
      </c>
      <c r="H622" s="20">
        <v>0.23399999999999999</v>
      </c>
      <c r="I622" s="20">
        <v>10.41</v>
      </c>
      <c r="J622" s="20">
        <v>135.69999999999999</v>
      </c>
      <c r="K622" s="20">
        <v>0.27</v>
      </c>
      <c r="L622" s="20">
        <v>22.8</v>
      </c>
      <c r="M622" s="20">
        <v>77.385999999999996</v>
      </c>
      <c r="N622" s="20">
        <v>30.6</v>
      </c>
      <c r="O622" s="20">
        <v>0.313</v>
      </c>
    </row>
    <row r="623" spans="1:15" ht="110.25" x14ac:dyDescent="0.25">
      <c r="A623" s="50" t="s">
        <v>251</v>
      </c>
      <c r="B623" s="44" t="s">
        <v>252</v>
      </c>
      <c r="C623" s="45">
        <v>120</v>
      </c>
      <c r="D623" s="46">
        <v>14.86</v>
      </c>
      <c r="E623" s="46">
        <v>10.28</v>
      </c>
      <c r="F623" s="46">
        <v>7.92</v>
      </c>
      <c r="G623" s="46">
        <v>206.83</v>
      </c>
      <c r="H623" s="46">
        <v>0.03</v>
      </c>
      <c r="I623" s="46">
        <v>4.1500000000000004</v>
      </c>
      <c r="J623" s="46">
        <v>115</v>
      </c>
      <c r="K623" s="46">
        <v>1.35</v>
      </c>
      <c r="L623" s="46">
        <v>204.38</v>
      </c>
      <c r="M623" s="46">
        <v>143</v>
      </c>
      <c r="N623" s="46">
        <v>17.100000000000001</v>
      </c>
      <c r="O623" s="51">
        <v>13</v>
      </c>
    </row>
    <row r="624" spans="1:15" ht="47.25" x14ac:dyDescent="0.25">
      <c r="A624" s="43" t="s">
        <v>184</v>
      </c>
      <c r="B624" s="44" t="s">
        <v>185</v>
      </c>
      <c r="C624" s="45">
        <v>250</v>
      </c>
      <c r="D624" s="46">
        <v>6.04</v>
      </c>
      <c r="E624" s="46">
        <v>10.65</v>
      </c>
      <c r="F624" s="46">
        <v>34.25</v>
      </c>
      <c r="G624" s="46">
        <v>236.38</v>
      </c>
      <c r="H624" s="46">
        <v>0.23</v>
      </c>
      <c r="I624" s="46">
        <v>1.125</v>
      </c>
      <c r="J624" s="46">
        <v>8.6999999999999994E-2</v>
      </c>
      <c r="K624" s="46">
        <v>0.25</v>
      </c>
      <c r="L624" s="46">
        <v>65</v>
      </c>
      <c r="M624" s="46">
        <v>142.5</v>
      </c>
      <c r="N624" s="46">
        <v>40</v>
      </c>
      <c r="O624" s="136">
        <v>4.1900000000000004</v>
      </c>
    </row>
    <row r="625" spans="1:15" ht="51" x14ac:dyDescent="0.25">
      <c r="A625" s="21" t="s">
        <v>253</v>
      </c>
      <c r="B625" s="18" t="s">
        <v>25</v>
      </c>
      <c r="C625" s="19">
        <v>70</v>
      </c>
      <c r="D625" s="20">
        <v>5.32</v>
      </c>
      <c r="E625" s="20">
        <v>0.56000000000000005</v>
      </c>
      <c r="F625" s="20">
        <v>34.44</v>
      </c>
      <c r="G625" s="20">
        <v>164.5</v>
      </c>
      <c r="H625" s="20">
        <v>7.6999999999999999E-2</v>
      </c>
      <c r="I625" s="20">
        <v>0</v>
      </c>
      <c r="J625" s="20">
        <v>0</v>
      </c>
      <c r="K625" s="20">
        <v>0.77</v>
      </c>
      <c r="L625" s="20">
        <v>14</v>
      </c>
      <c r="M625" s="20">
        <v>45.5</v>
      </c>
      <c r="N625" s="20">
        <v>9.8000000000000007</v>
      </c>
      <c r="O625" s="20">
        <v>0.77</v>
      </c>
    </row>
    <row r="626" spans="1:15" ht="51" x14ac:dyDescent="0.25">
      <c r="A626" s="43" t="s">
        <v>41</v>
      </c>
      <c r="B626" s="18" t="s">
        <v>125</v>
      </c>
      <c r="C626" s="19">
        <v>100</v>
      </c>
      <c r="D626" s="20">
        <v>0.8</v>
      </c>
      <c r="E626" s="20">
        <v>0.4</v>
      </c>
      <c r="F626" s="20">
        <v>8.1</v>
      </c>
      <c r="G626" s="20">
        <v>47</v>
      </c>
      <c r="H626" s="24">
        <v>0.02</v>
      </c>
      <c r="I626" s="24">
        <v>180</v>
      </c>
      <c r="J626" s="24">
        <v>0</v>
      </c>
      <c r="K626" s="24">
        <v>0.3</v>
      </c>
      <c r="L626" s="24">
        <v>40</v>
      </c>
      <c r="M626" s="24">
        <v>34</v>
      </c>
      <c r="N626" s="24">
        <v>25</v>
      </c>
      <c r="O626" s="25">
        <v>0.8</v>
      </c>
    </row>
    <row r="627" spans="1:15" ht="78.75" x14ac:dyDescent="0.25">
      <c r="A627" s="75" t="s">
        <v>76</v>
      </c>
      <c r="B627" s="76" t="s">
        <v>77</v>
      </c>
      <c r="C627" s="77">
        <v>200</v>
      </c>
      <c r="D627" s="78">
        <v>0.2</v>
      </c>
      <c r="E627" s="78">
        <v>0.1</v>
      </c>
      <c r="F627" s="78">
        <v>12.81</v>
      </c>
      <c r="G627" s="78">
        <v>44</v>
      </c>
      <c r="H627" s="78">
        <v>0.01</v>
      </c>
      <c r="I627" s="78">
        <v>28.4</v>
      </c>
      <c r="J627" s="78">
        <v>0</v>
      </c>
      <c r="K627" s="78">
        <v>0.1</v>
      </c>
      <c r="L627" s="78">
        <v>7.5</v>
      </c>
      <c r="M627" s="78">
        <v>6.4</v>
      </c>
      <c r="N627" s="78">
        <v>6.1</v>
      </c>
      <c r="O627" s="79">
        <v>0.28999999999999998</v>
      </c>
    </row>
    <row r="628" spans="1:15" ht="16.5" thickBot="1" x14ac:dyDescent="0.3">
      <c r="A628" s="26" t="s">
        <v>45</v>
      </c>
      <c r="B628" s="27"/>
      <c r="C628" s="28">
        <f>SUM(C621:C627)</f>
        <v>1140</v>
      </c>
      <c r="D628" s="29">
        <f>SUM(D621:D627)</f>
        <v>32.299999999999997</v>
      </c>
      <c r="E628" s="29">
        <f t="shared" ref="E628:O628" si="134">SUM(E621:E627)</f>
        <v>35.480000000000004</v>
      </c>
      <c r="F628" s="29">
        <f t="shared" si="134"/>
        <v>133.76999999999998</v>
      </c>
      <c r="G628" s="29">
        <f t="shared" si="134"/>
        <v>950.31</v>
      </c>
      <c r="H628" s="29">
        <f t="shared" si="134"/>
        <v>0.621</v>
      </c>
      <c r="I628" s="29">
        <f t="shared" si="134"/>
        <v>231.08500000000001</v>
      </c>
      <c r="J628" s="29">
        <f t="shared" si="134"/>
        <v>250.78699999999998</v>
      </c>
      <c r="K628" s="29">
        <f t="shared" si="134"/>
        <v>3.04</v>
      </c>
      <c r="L628" s="29">
        <f t="shared" si="134"/>
        <v>394.68</v>
      </c>
      <c r="M628" s="29">
        <f t="shared" si="134"/>
        <v>485.78599999999994</v>
      </c>
      <c r="N628" s="29">
        <f t="shared" si="134"/>
        <v>143.6</v>
      </c>
      <c r="O628" s="29">
        <f t="shared" si="134"/>
        <v>20.062999999999999</v>
      </c>
    </row>
    <row r="629" spans="1:15" ht="16.5" thickTop="1" x14ac:dyDescent="0.25">
      <c r="A629" s="80" t="s">
        <v>78</v>
      </c>
      <c r="B629" s="81"/>
      <c r="C629" s="82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4"/>
    </row>
    <row r="630" spans="1:15" ht="31.5" x14ac:dyDescent="0.25">
      <c r="A630" s="43" t="s">
        <v>254</v>
      </c>
      <c r="B630" s="44" t="s">
        <v>255</v>
      </c>
      <c r="C630" s="45">
        <v>200</v>
      </c>
      <c r="D630" s="46">
        <v>16.37</v>
      </c>
      <c r="E630" s="46">
        <v>20.32</v>
      </c>
      <c r="F630" s="46">
        <v>39.549999999999997</v>
      </c>
      <c r="G630" s="46">
        <v>398.97</v>
      </c>
      <c r="H630" s="46">
        <v>0.11</v>
      </c>
      <c r="I630" s="46">
        <v>0.25</v>
      </c>
      <c r="J630" s="46">
        <v>36</v>
      </c>
      <c r="K630" s="46">
        <v>0.25</v>
      </c>
      <c r="L630" s="46">
        <v>20</v>
      </c>
      <c r="M630" s="46">
        <v>25</v>
      </c>
      <c r="N630" s="46">
        <v>11</v>
      </c>
      <c r="O630" s="51">
        <v>0.77</v>
      </c>
    </row>
    <row r="631" spans="1:15" ht="63" x14ac:dyDescent="0.25">
      <c r="A631" s="17" t="s">
        <v>41</v>
      </c>
      <c r="B631" s="18" t="s">
        <v>256</v>
      </c>
      <c r="C631" s="19">
        <v>150</v>
      </c>
      <c r="D631" s="24">
        <v>0.9</v>
      </c>
      <c r="E631" s="24">
        <v>0.9</v>
      </c>
      <c r="F631" s="24">
        <v>23.1</v>
      </c>
      <c r="G631" s="24">
        <v>108</v>
      </c>
      <c r="H631" s="24">
        <v>7.4999999999999997E-2</v>
      </c>
      <c r="I631" s="24">
        <v>9</v>
      </c>
      <c r="J631" s="24">
        <v>0</v>
      </c>
      <c r="K631" s="24">
        <v>0.6</v>
      </c>
      <c r="L631" s="24">
        <v>60</v>
      </c>
      <c r="M631" s="24">
        <v>33</v>
      </c>
      <c r="N631" s="24">
        <v>23</v>
      </c>
      <c r="O631" s="25">
        <v>0.9</v>
      </c>
    </row>
    <row r="632" spans="1:15" ht="60" x14ac:dyDescent="0.25">
      <c r="A632" s="50" t="s">
        <v>39</v>
      </c>
      <c r="B632" s="18" t="s">
        <v>40</v>
      </c>
      <c r="C632" s="19">
        <v>55</v>
      </c>
      <c r="D632" s="20">
        <v>3.63</v>
      </c>
      <c r="E632" s="20">
        <v>0.66</v>
      </c>
      <c r="F632" s="20">
        <v>18.37</v>
      </c>
      <c r="G632" s="20">
        <v>95.7</v>
      </c>
      <c r="H632" s="20">
        <v>9.8999999999999991E-2</v>
      </c>
      <c r="I632" s="20">
        <v>0</v>
      </c>
      <c r="J632" s="20">
        <v>0</v>
      </c>
      <c r="K632" s="20">
        <v>0.77</v>
      </c>
      <c r="L632" s="20">
        <v>19.25</v>
      </c>
      <c r="M632" s="20">
        <v>86.9</v>
      </c>
      <c r="N632" s="20">
        <v>25.85</v>
      </c>
      <c r="O632" s="20">
        <v>2.145</v>
      </c>
    </row>
    <row r="633" spans="1:15" ht="63" x14ac:dyDescent="0.25">
      <c r="A633" s="100" t="s">
        <v>104</v>
      </c>
      <c r="B633" s="18" t="s">
        <v>105</v>
      </c>
      <c r="C633" s="19">
        <v>200</v>
      </c>
      <c r="D633" s="20">
        <v>0.5</v>
      </c>
      <c r="E633" s="20">
        <v>0</v>
      </c>
      <c r="F633" s="20">
        <v>19.27</v>
      </c>
      <c r="G633" s="20">
        <v>110</v>
      </c>
      <c r="H633" s="20">
        <v>0.01</v>
      </c>
      <c r="I633" s="20">
        <v>0.5</v>
      </c>
      <c r="J633" s="20">
        <v>0</v>
      </c>
      <c r="K633" s="20">
        <v>0</v>
      </c>
      <c r="L633" s="20">
        <v>28</v>
      </c>
      <c r="M633" s="20">
        <v>19</v>
      </c>
      <c r="N633" s="20">
        <v>7</v>
      </c>
      <c r="O633" s="20">
        <v>0.14000000000000001</v>
      </c>
    </row>
    <row r="634" spans="1:15" ht="16.5" thickBot="1" x14ac:dyDescent="0.3">
      <c r="A634" s="52" t="s">
        <v>113</v>
      </c>
      <c r="B634" s="53"/>
      <c r="C634" s="28">
        <f>SUM(C630:C633)</f>
        <v>605</v>
      </c>
      <c r="D634" s="29">
        <f>SUM(D630:D633)</f>
        <v>21.4</v>
      </c>
      <c r="E634" s="29">
        <f t="shared" ref="E634:O634" si="135">SUM(E630:E633)</f>
        <v>21.88</v>
      </c>
      <c r="F634" s="29">
        <f t="shared" si="135"/>
        <v>100.28999999999999</v>
      </c>
      <c r="G634" s="29">
        <f t="shared" si="135"/>
        <v>712.67000000000007</v>
      </c>
      <c r="H634" s="29">
        <f t="shared" si="135"/>
        <v>0.29399999999999998</v>
      </c>
      <c r="I634" s="29">
        <f t="shared" si="135"/>
        <v>9.75</v>
      </c>
      <c r="J634" s="29">
        <f t="shared" si="135"/>
        <v>36</v>
      </c>
      <c r="K634" s="29">
        <f t="shared" si="135"/>
        <v>1.62</v>
      </c>
      <c r="L634" s="29">
        <f t="shared" si="135"/>
        <v>127.25</v>
      </c>
      <c r="M634" s="29">
        <f t="shared" si="135"/>
        <v>163.9</v>
      </c>
      <c r="N634" s="29">
        <f t="shared" si="135"/>
        <v>66.849999999999994</v>
      </c>
      <c r="O634" s="29">
        <f t="shared" si="135"/>
        <v>3.9550000000000001</v>
      </c>
    </row>
    <row r="635" spans="1:15" ht="16.5" thickTop="1" x14ac:dyDescent="0.25">
      <c r="A635" s="196" t="s">
        <v>52</v>
      </c>
      <c r="B635" s="197"/>
      <c r="C635" s="31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3"/>
    </row>
    <row r="636" spans="1:15" ht="51" x14ac:dyDescent="0.25">
      <c r="A636" s="22" t="s">
        <v>53</v>
      </c>
      <c r="B636" s="104" t="s">
        <v>164</v>
      </c>
      <c r="C636" s="19">
        <v>250</v>
      </c>
      <c r="D636" s="24">
        <v>7.25</v>
      </c>
      <c r="E636" s="24">
        <v>6.25</v>
      </c>
      <c r="F636" s="24">
        <v>10</v>
      </c>
      <c r="G636" s="24">
        <v>125</v>
      </c>
      <c r="H636" s="24">
        <v>0.1</v>
      </c>
      <c r="I636" s="24">
        <v>14.25</v>
      </c>
      <c r="J636" s="24">
        <v>0.05</v>
      </c>
      <c r="K636" s="24">
        <v>0</v>
      </c>
      <c r="L636" s="24">
        <v>300</v>
      </c>
      <c r="M636" s="24">
        <v>225</v>
      </c>
      <c r="N636" s="24">
        <v>35</v>
      </c>
      <c r="O636" s="105">
        <v>0.25</v>
      </c>
    </row>
    <row r="637" spans="1:15" ht="60" x14ac:dyDescent="0.25">
      <c r="A637" s="109" t="s">
        <v>257</v>
      </c>
      <c r="B637" s="198" t="s">
        <v>258</v>
      </c>
      <c r="C637" s="124">
        <v>100</v>
      </c>
      <c r="D637" s="46">
        <v>4.6100000000000003</v>
      </c>
      <c r="E637" s="46">
        <v>22.8</v>
      </c>
      <c r="F637" s="46">
        <v>61.54</v>
      </c>
      <c r="G637" s="46">
        <v>469</v>
      </c>
      <c r="H637" s="46">
        <v>0</v>
      </c>
      <c r="I637" s="46">
        <v>0.1</v>
      </c>
      <c r="J637" s="46">
        <v>0</v>
      </c>
      <c r="K637" s="46">
        <v>0</v>
      </c>
      <c r="L637" s="46">
        <v>24.2</v>
      </c>
      <c r="M637" s="46">
        <v>0</v>
      </c>
      <c r="N637" s="46">
        <v>5.3</v>
      </c>
      <c r="O637" s="46">
        <v>0.46</v>
      </c>
    </row>
    <row r="638" spans="1:15" ht="16.5" thickBot="1" x14ac:dyDescent="0.3">
      <c r="A638" s="52" t="s">
        <v>57</v>
      </c>
      <c r="B638" s="53"/>
      <c r="C638" s="30">
        <f>SUM(C636:C637)</f>
        <v>350</v>
      </c>
      <c r="D638" s="29">
        <f>SUM(D636:D637)</f>
        <v>11.86</v>
      </c>
      <c r="E638" s="29">
        <f t="shared" ref="E638:O638" si="136">SUM(E636:E637)</f>
        <v>29.05</v>
      </c>
      <c r="F638" s="29">
        <f t="shared" si="136"/>
        <v>71.539999999999992</v>
      </c>
      <c r="G638" s="29">
        <f t="shared" si="136"/>
        <v>594</v>
      </c>
      <c r="H638" s="29">
        <f t="shared" si="136"/>
        <v>0.1</v>
      </c>
      <c r="I638" s="29">
        <f t="shared" si="136"/>
        <v>14.35</v>
      </c>
      <c r="J638" s="29">
        <f t="shared" si="136"/>
        <v>0.05</v>
      </c>
      <c r="K638" s="29">
        <f t="shared" si="136"/>
        <v>0</v>
      </c>
      <c r="L638" s="29">
        <f t="shared" si="136"/>
        <v>324.2</v>
      </c>
      <c r="M638" s="29">
        <f t="shared" si="136"/>
        <v>225</v>
      </c>
      <c r="N638" s="29">
        <f t="shared" si="136"/>
        <v>40.299999999999997</v>
      </c>
      <c r="O638" s="29">
        <f t="shared" si="136"/>
        <v>0.71</v>
      </c>
    </row>
    <row r="639" spans="1:15" ht="17.25" thickTop="1" thickBot="1" x14ac:dyDescent="0.3">
      <c r="A639" s="106" t="s">
        <v>259</v>
      </c>
      <c r="B639" s="107"/>
      <c r="C639" s="108"/>
      <c r="D639" s="61">
        <f t="shared" ref="D639:O639" si="137">D619+D628+D634</f>
        <v>76.127999999999986</v>
      </c>
      <c r="E639" s="61">
        <f t="shared" si="137"/>
        <v>82.6</v>
      </c>
      <c r="F639" s="61">
        <f t="shared" si="137"/>
        <v>334.28</v>
      </c>
      <c r="G639" s="61">
        <f t="shared" si="137"/>
        <v>2462.953</v>
      </c>
      <c r="H639" s="61">
        <f t="shared" si="137"/>
        <v>1.2350000000000001</v>
      </c>
      <c r="I639" s="61">
        <f t="shared" si="137"/>
        <v>259.63499999999999</v>
      </c>
      <c r="J639" s="61">
        <f t="shared" si="137"/>
        <v>703.80700000000002</v>
      </c>
      <c r="K639" s="61">
        <f t="shared" si="137"/>
        <v>5.26</v>
      </c>
      <c r="L639" s="61">
        <f t="shared" si="137"/>
        <v>824.11</v>
      </c>
      <c r="M639" s="61">
        <f t="shared" si="137"/>
        <v>849.01599999999996</v>
      </c>
      <c r="N639" s="61">
        <f t="shared" si="137"/>
        <v>295.5</v>
      </c>
      <c r="O639" s="61">
        <f t="shared" si="137"/>
        <v>40.397999999999996</v>
      </c>
    </row>
    <row r="640" spans="1:15" ht="17.25" thickTop="1" thickBot="1" x14ac:dyDescent="0.3">
      <c r="A640" s="106" t="s">
        <v>260</v>
      </c>
      <c r="B640" s="107"/>
      <c r="C640" s="108"/>
      <c r="D640" s="61">
        <f t="shared" ref="D640:O640" si="138">D619+D628+D638</f>
        <v>66.587999999999994</v>
      </c>
      <c r="E640" s="61">
        <f t="shared" si="138"/>
        <v>89.77</v>
      </c>
      <c r="F640" s="61">
        <f t="shared" si="138"/>
        <v>305.52999999999997</v>
      </c>
      <c r="G640" s="61">
        <f t="shared" si="138"/>
        <v>2344.2829999999999</v>
      </c>
      <c r="H640" s="61">
        <f t="shared" si="138"/>
        <v>1.0410000000000001</v>
      </c>
      <c r="I640" s="61">
        <f t="shared" si="138"/>
        <v>264.23500000000001</v>
      </c>
      <c r="J640" s="61">
        <f t="shared" si="138"/>
        <v>667.85699999999997</v>
      </c>
      <c r="K640" s="61">
        <f t="shared" si="138"/>
        <v>3.64</v>
      </c>
      <c r="L640" s="61">
        <f t="shared" si="138"/>
        <v>1021.06</v>
      </c>
      <c r="M640" s="61">
        <f t="shared" si="138"/>
        <v>910.11599999999999</v>
      </c>
      <c r="N640" s="61">
        <f t="shared" si="138"/>
        <v>268.95</v>
      </c>
      <c r="O640" s="61">
        <f t="shared" si="138"/>
        <v>37.152999999999999</v>
      </c>
    </row>
    <row r="641" spans="1:15" ht="16.5" thickTop="1" x14ac:dyDescent="0.25">
      <c r="A641" s="139" t="s">
        <v>261</v>
      </c>
      <c r="B641" s="140"/>
      <c r="C641" s="56"/>
      <c r="D641" s="141">
        <f t="shared" ref="D641:O641" si="139">D619+D628+D634+D638</f>
        <v>87.987999999999985</v>
      </c>
      <c r="E641" s="141">
        <f t="shared" si="139"/>
        <v>111.64999999999999</v>
      </c>
      <c r="F641" s="141">
        <f t="shared" si="139"/>
        <v>405.81999999999994</v>
      </c>
      <c r="G641" s="141">
        <f t="shared" si="139"/>
        <v>3056.953</v>
      </c>
      <c r="H641" s="141">
        <f t="shared" si="139"/>
        <v>1.3350000000000002</v>
      </c>
      <c r="I641" s="141">
        <f t="shared" si="139"/>
        <v>273.98500000000001</v>
      </c>
      <c r="J641" s="141">
        <f t="shared" si="139"/>
        <v>703.85699999999997</v>
      </c>
      <c r="K641" s="141">
        <f t="shared" si="139"/>
        <v>5.26</v>
      </c>
      <c r="L641" s="141">
        <f t="shared" si="139"/>
        <v>1148.31</v>
      </c>
      <c r="M641" s="141">
        <f t="shared" si="139"/>
        <v>1074.0160000000001</v>
      </c>
      <c r="N641" s="141">
        <f t="shared" si="139"/>
        <v>335.8</v>
      </c>
      <c r="O641" s="141">
        <f t="shared" si="139"/>
        <v>41.107999999999997</v>
      </c>
    </row>
    <row r="642" spans="1:15" x14ac:dyDescent="0.25">
      <c r="A642" s="154"/>
      <c r="B642" s="154"/>
      <c r="C642" s="154"/>
      <c r="D642" s="154"/>
      <c r="E642" s="154"/>
      <c r="F642" s="154"/>
      <c r="G642" s="154"/>
      <c r="H642" s="154"/>
      <c r="I642" s="154"/>
      <c r="J642" s="154"/>
      <c r="K642" s="154"/>
      <c r="L642" s="154"/>
      <c r="M642" s="154"/>
      <c r="N642" s="154"/>
      <c r="O642" s="154"/>
    </row>
    <row r="643" spans="1:15" x14ac:dyDescent="0.25">
      <c r="A643" s="154"/>
      <c r="B643" s="154"/>
      <c r="C643" s="154"/>
      <c r="D643" s="154"/>
      <c r="E643" s="154"/>
      <c r="F643" s="154"/>
      <c r="G643" s="154"/>
      <c r="H643" s="154"/>
      <c r="I643" s="154"/>
      <c r="J643" s="154"/>
      <c r="K643" s="154"/>
      <c r="L643" s="154"/>
      <c r="M643" s="154"/>
      <c r="N643" s="154"/>
      <c r="O643" s="154"/>
    </row>
  </sheetData>
  <mergeCells count="372">
    <mergeCell ref="A640:C640"/>
    <mergeCell ref="A641:B641"/>
    <mergeCell ref="A628:B628"/>
    <mergeCell ref="A629:B629"/>
    <mergeCell ref="A634:B634"/>
    <mergeCell ref="A635:B635"/>
    <mergeCell ref="A638:B638"/>
    <mergeCell ref="A639:C639"/>
    <mergeCell ref="D614:F614"/>
    <mergeCell ref="G614:G615"/>
    <mergeCell ref="H614:K614"/>
    <mergeCell ref="L614:O614"/>
    <mergeCell ref="A619:B619"/>
    <mergeCell ref="A620:B620"/>
    <mergeCell ref="A603:B603"/>
    <mergeCell ref="A606:B606"/>
    <mergeCell ref="A607:B607"/>
    <mergeCell ref="A608:C608"/>
    <mergeCell ref="A609:B609"/>
    <mergeCell ref="C614:C615"/>
    <mergeCell ref="A583:B583"/>
    <mergeCell ref="A588:B588"/>
    <mergeCell ref="A589:B589"/>
    <mergeCell ref="A596:B596"/>
    <mergeCell ref="A597:B597"/>
    <mergeCell ref="A602:B602"/>
    <mergeCell ref="N578:O578"/>
    <mergeCell ref="N579:O579"/>
    <mergeCell ref="A581:A582"/>
    <mergeCell ref="B581:B582"/>
    <mergeCell ref="C581:C582"/>
    <mergeCell ref="D581:F581"/>
    <mergeCell ref="G581:G582"/>
    <mergeCell ref="H581:K581"/>
    <mergeCell ref="L581:O581"/>
    <mergeCell ref="A570:B570"/>
    <mergeCell ref="A571:B571"/>
    <mergeCell ref="A574:B574"/>
    <mergeCell ref="A575:B575"/>
    <mergeCell ref="A576:C576"/>
    <mergeCell ref="A577:B577"/>
    <mergeCell ref="L550:O550"/>
    <mergeCell ref="A552:B552"/>
    <mergeCell ref="A556:B556"/>
    <mergeCell ref="A557:B557"/>
    <mergeCell ref="A564:B564"/>
    <mergeCell ref="A565:B565"/>
    <mergeCell ref="A550:A551"/>
    <mergeCell ref="B550:B551"/>
    <mergeCell ref="C550:C551"/>
    <mergeCell ref="D550:F550"/>
    <mergeCell ref="G550:G551"/>
    <mergeCell ref="H550:K550"/>
    <mergeCell ref="A538:B538"/>
    <mergeCell ref="A539:B539"/>
    <mergeCell ref="A542:B542"/>
    <mergeCell ref="A543:C543"/>
    <mergeCell ref="A544:C544"/>
    <mergeCell ref="A545:B545"/>
    <mergeCell ref="L517:O517"/>
    <mergeCell ref="A519:B519"/>
    <mergeCell ref="A523:B523"/>
    <mergeCell ref="A524:B524"/>
    <mergeCell ref="A532:B532"/>
    <mergeCell ref="A533:B533"/>
    <mergeCell ref="A517:A518"/>
    <mergeCell ref="B517:B518"/>
    <mergeCell ref="C517:C518"/>
    <mergeCell ref="D517:F517"/>
    <mergeCell ref="G517:G518"/>
    <mergeCell ref="H517:K517"/>
    <mergeCell ref="A506:B506"/>
    <mergeCell ref="A509:B509"/>
    <mergeCell ref="A510:C510"/>
    <mergeCell ref="A511:C511"/>
    <mergeCell ref="A512:B512"/>
    <mergeCell ref="A514:B514"/>
    <mergeCell ref="A485:B485"/>
    <mergeCell ref="A490:B490"/>
    <mergeCell ref="A491:B491"/>
    <mergeCell ref="A499:B499"/>
    <mergeCell ref="A500:B500"/>
    <mergeCell ref="A505:B505"/>
    <mergeCell ref="N481:O481"/>
    <mergeCell ref="A483:A484"/>
    <mergeCell ref="B483:B484"/>
    <mergeCell ref="C483:C484"/>
    <mergeCell ref="D483:F483"/>
    <mergeCell ref="G483:G484"/>
    <mergeCell ref="H483:K483"/>
    <mergeCell ref="L483:O483"/>
    <mergeCell ref="A475:B475"/>
    <mergeCell ref="A476:C476"/>
    <mergeCell ref="A477:C477"/>
    <mergeCell ref="A478:B478"/>
    <mergeCell ref="A479:B479"/>
    <mergeCell ref="A480:C480"/>
    <mergeCell ref="A452:B452"/>
    <mergeCell ref="A456:B456"/>
    <mergeCell ref="A457:B457"/>
    <mergeCell ref="A465:B465"/>
    <mergeCell ref="A466:B466"/>
    <mergeCell ref="A471:B471"/>
    <mergeCell ref="N448:O448"/>
    <mergeCell ref="A450:A451"/>
    <mergeCell ref="B450:B451"/>
    <mergeCell ref="C450:C451"/>
    <mergeCell ref="D450:F450"/>
    <mergeCell ref="G450:G451"/>
    <mergeCell ref="H450:K450"/>
    <mergeCell ref="L450:O450"/>
    <mergeCell ref="A439:B439"/>
    <mergeCell ref="A440:B440"/>
    <mergeCell ref="A443:B443"/>
    <mergeCell ref="A444:C444"/>
    <mergeCell ref="A445:C445"/>
    <mergeCell ref="A446:B446"/>
    <mergeCell ref="L418:O418"/>
    <mergeCell ref="A420:B420"/>
    <mergeCell ref="A425:B425"/>
    <mergeCell ref="A426:B426"/>
    <mergeCell ref="A433:B433"/>
    <mergeCell ref="A434:B434"/>
    <mergeCell ref="A418:A419"/>
    <mergeCell ref="B418:B419"/>
    <mergeCell ref="C418:C419"/>
    <mergeCell ref="D418:F418"/>
    <mergeCell ref="G418:G419"/>
    <mergeCell ref="H418:K418"/>
    <mergeCell ref="A409:B409"/>
    <mergeCell ref="A412:B412"/>
    <mergeCell ref="A413:C413"/>
    <mergeCell ref="A414:C414"/>
    <mergeCell ref="A415:B415"/>
    <mergeCell ref="N416:O416"/>
    <mergeCell ref="A390:B390"/>
    <mergeCell ref="A394:B394"/>
    <mergeCell ref="A395:B395"/>
    <mergeCell ref="A402:B402"/>
    <mergeCell ref="A403:B403"/>
    <mergeCell ref="A408:B408"/>
    <mergeCell ref="N385:O385"/>
    <mergeCell ref="A388:A389"/>
    <mergeCell ref="B388:B389"/>
    <mergeCell ref="C388:C389"/>
    <mergeCell ref="D388:F388"/>
    <mergeCell ref="G388:G389"/>
    <mergeCell ref="H388:K388"/>
    <mergeCell ref="L388:O388"/>
    <mergeCell ref="A376:B376"/>
    <mergeCell ref="A377:B377"/>
    <mergeCell ref="A380:B380"/>
    <mergeCell ref="A381:C381"/>
    <mergeCell ref="A382:C382"/>
    <mergeCell ref="A383:B383"/>
    <mergeCell ref="L356:O356"/>
    <mergeCell ref="A358:B358"/>
    <mergeCell ref="A363:B363"/>
    <mergeCell ref="A364:B364"/>
    <mergeCell ref="A370:B370"/>
    <mergeCell ref="A371:B371"/>
    <mergeCell ref="A356:A357"/>
    <mergeCell ref="B356:B357"/>
    <mergeCell ref="C356:C357"/>
    <mergeCell ref="D356:F356"/>
    <mergeCell ref="G356:G357"/>
    <mergeCell ref="H356:K356"/>
    <mergeCell ref="A345:B345"/>
    <mergeCell ref="A348:B348"/>
    <mergeCell ref="A349:C349"/>
    <mergeCell ref="A350:C350"/>
    <mergeCell ref="A351:B351"/>
    <mergeCell ref="N353:O353"/>
    <mergeCell ref="L323:O323"/>
    <mergeCell ref="A325:B325"/>
    <mergeCell ref="A330:B330"/>
    <mergeCell ref="A331:B331"/>
    <mergeCell ref="A339:B339"/>
    <mergeCell ref="A344:B344"/>
    <mergeCell ref="A319:C319"/>
    <mergeCell ref="A320:B320"/>
    <mergeCell ref="N1:O1"/>
    <mergeCell ref="N321:O321"/>
    <mergeCell ref="A323:A324"/>
    <mergeCell ref="B323:B324"/>
    <mergeCell ref="C323:C324"/>
    <mergeCell ref="D323:F323"/>
    <mergeCell ref="G323:G324"/>
    <mergeCell ref="H323:K323"/>
    <mergeCell ref="A307:B307"/>
    <mergeCell ref="A308:B308"/>
    <mergeCell ref="A313:B313"/>
    <mergeCell ref="A314:B314"/>
    <mergeCell ref="A317:B317"/>
    <mergeCell ref="A318:C318"/>
    <mergeCell ref="D293:F293"/>
    <mergeCell ref="G293:G294"/>
    <mergeCell ref="H293:K293"/>
    <mergeCell ref="L293:O293"/>
    <mergeCell ref="A298:B298"/>
    <mergeCell ref="A299:B299"/>
    <mergeCell ref="A282:B282"/>
    <mergeCell ref="A285:B285"/>
    <mergeCell ref="A286:B286"/>
    <mergeCell ref="A287:C287"/>
    <mergeCell ref="A288:B288"/>
    <mergeCell ref="C293:C294"/>
    <mergeCell ref="A262:B262"/>
    <mergeCell ref="A267:B267"/>
    <mergeCell ref="A268:B268"/>
    <mergeCell ref="A275:B275"/>
    <mergeCell ref="A276:B276"/>
    <mergeCell ref="A281:B281"/>
    <mergeCell ref="N257:O257"/>
    <mergeCell ref="N258:O258"/>
    <mergeCell ref="A260:A261"/>
    <mergeCell ref="B260:B261"/>
    <mergeCell ref="C260:C261"/>
    <mergeCell ref="D260:F260"/>
    <mergeCell ref="G260:G261"/>
    <mergeCell ref="H260:K260"/>
    <mergeCell ref="L260:O260"/>
    <mergeCell ref="A249:B249"/>
    <mergeCell ref="A250:B250"/>
    <mergeCell ref="A253:B253"/>
    <mergeCell ref="A254:B254"/>
    <mergeCell ref="A255:C255"/>
    <mergeCell ref="A256:B256"/>
    <mergeCell ref="L229:O229"/>
    <mergeCell ref="A231:B231"/>
    <mergeCell ref="A235:B235"/>
    <mergeCell ref="A236:B236"/>
    <mergeCell ref="A243:B243"/>
    <mergeCell ref="A244:B244"/>
    <mergeCell ref="A229:A230"/>
    <mergeCell ref="B229:B230"/>
    <mergeCell ref="C229:C230"/>
    <mergeCell ref="D229:F229"/>
    <mergeCell ref="G229:G230"/>
    <mergeCell ref="H229:K229"/>
    <mergeCell ref="A217:B217"/>
    <mergeCell ref="A218:B218"/>
    <mergeCell ref="A221:B221"/>
    <mergeCell ref="A222:C222"/>
    <mergeCell ref="A223:C223"/>
    <mergeCell ref="A224:B224"/>
    <mergeCell ref="L196:O196"/>
    <mergeCell ref="A198:B198"/>
    <mergeCell ref="A202:B202"/>
    <mergeCell ref="A203:B203"/>
    <mergeCell ref="A211:B211"/>
    <mergeCell ref="A212:B212"/>
    <mergeCell ref="A196:A197"/>
    <mergeCell ref="B196:B197"/>
    <mergeCell ref="C196:C197"/>
    <mergeCell ref="D196:F196"/>
    <mergeCell ref="G196:G197"/>
    <mergeCell ref="H196:K196"/>
    <mergeCell ref="A185:B185"/>
    <mergeCell ref="A188:B188"/>
    <mergeCell ref="A189:C189"/>
    <mergeCell ref="A190:C190"/>
    <mergeCell ref="A191:B191"/>
    <mergeCell ref="A193:B193"/>
    <mergeCell ref="A164:B164"/>
    <mergeCell ref="A169:B169"/>
    <mergeCell ref="A170:B170"/>
    <mergeCell ref="A178:B178"/>
    <mergeCell ref="A179:B179"/>
    <mergeCell ref="A184:B184"/>
    <mergeCell ref="N160:O160"/>
    <mergeCell ref="A162:A163"/>
    <mergeCell ref="B162:B163"/>
    <mergeCell ref="C162:C163"/>
    <mergeCell ref="D162:F162"/>
    <mergeCell ref="G162:G163"/>
    <mergeCell ref="H162:K162"/>
    <mergeCell ref="L162:O162"/>
    <mergeCell ref="A154:B154"/>
    <mergeCell ref="A155:C155"/>
    <mergeCell ref="A156:C156"/>
    <mergeCell ref="A157:B157"/>
    <mergeCell ref="A158:B158"/>
    <mergeCell ref="A159:C159"/>
    <mergeCell ref="A131:B131"/>
    <mergeCell ref="A135:B135"/>
    <mergeCell ref="A136:B136"/>
    <mergeCell ref="A144:B144"/>
    <mergeCell ref="A145:B145"/>
    <mergeCell ref="A150:B150"/>
    <mergeCell ref="N127:O127"/>
    <mergeCell ref="A129:A130"/>
    <mergeCell ref="B129:B130"/>
    <mergeCell ref="C129:C130"/>
    <mergeCell ref="D129:F129"/>
    <mergeCell ref="G129:G130"/>
    <mergeCell ref="H129:K129"/>
    <mergeCell ref="L129:O129"/>
    <mergeCell ref="A118:B118"/>
    <mergeCell ref="A119:B119"/>
    <mergeCell ref="A122:B122"/>
    <mergeCell ref="A123:C123"/>
    <mergeCell ref="A124:C124"/>
    <mergeCell ref="A125:B125"/>
    <mergeCell ref="L97:O97"/>
    <mergeCell ref="A99:B99"/>
    <mergeCell ref="A104:B104"/>
    <mergeCell ref="A105:B105"/>
    <mergeCell ref="A112:B112"/>
    <mergeCell ref="A113:B113"/>
    <mergeCell ref="A97:A98"/>
    <mergeCell ref="B97:B98"/>
    <mergeCell ref="C97:C98"/>
    <mergeCell ref="D97:F97"/>
    <mergeCell ref="G97:G98"/>
    <mergeCell ref="H97:K97"/>
    <mergeCell ref="A88:B88"/>
    <mergeCell ref="A91:B91"/>
    <mergeCell ref="A92:C92"/>
    <mergeCell ref="A93:C93"/>
    <mergeCell ref="A94:B94"/>
    <mergeCell ref="N95:O95"/>
    <mergeCell ref="A69:B69"/>
    <mergeCell ref="A73:B73"/>
    <mergeCell ref="A74:B74"/>
    <mergeCell ref="A81:B81"/>
    <mergeCell ref="A82:B82"/>
    <mergeCell ref="A87:B87"/>
    <mergeCell ref="N64:O64"/>
    <mergeCell ref="A67:A68"/>
    <mergeCell ref="B67:B68"/>
    <mergeCell ref="C67:C68"/>
    <mergeCell ref="D67:F67"/>
    <mergeCell ref="G67:G68"/>
    <mergeCell ref="H67:K67"/>
    <mergeCell ref="L67:O67"/>
    <mergeCell ref="A55:B55"/>
    <mergeCell ref="A56:B56"/>
    <mergeCell ref="A59:B59"/>
    <mergeCell ref="A60:C60"/>
    <mergeCell ref="A61:C61"/>
    <mergeCell ref="A62:B62"/>
    <mergeCell ref="L35:O35"/>
    <mergeCell ref="A37:B37"/>
    <mergeCell ref="A42:B42"/>
    <mergeCell ref="A43:B43"/>
    <mergeCell ref="A49:B49"/>
    <mergeCell ref="A50:B50"/>
    <mergeCell ref="A35:A36"/>
    <mergeCell ref="B35:B36"/>
    <mergeCell ref="C35:C36"/>
    <mergeCell ref="D35:F35"/>
    <mergeCell ref="G35:G36"/>
    <mergeCell ref="H35:K35"/>
    <mergeCell ref="A24:B24"/>
    <mergeCell ref="A27:B27"/>
    <mergeCell ref="A28:C28"/>
    <mergeCell ref="A29:C29"/>
    <mergeCell ref="A30:B30"/>
    <mergeCell ref="N32:O32"/>
    <mergeCell ref="L2:O2"/>
    <mergeCell ref="A4:B4"/>
    <mergeCell ref="A9:B9"/>
    <mergeCell ref="A10:B10"/>
    <mergeCell ref="A18:B18"/>
    <mergeCell ref="A23:B23"/>
    <mergeCell ref="A2:A3"/>
    <mergeCell ref="B2:B3"/>
    <mergeCell ref="C2:C3"/>
    <mergeCell ref="D2:F2"/>
    <mergeCell ref="G2:G3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2023-12-08T12:00:44Z</dcterms:modified>
</cp:coreProperties>
</file>