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N638" i="1" l="1"/>
  <c r="J638" i="1"/>
  <c r="F638" i="1"/>
  <c r="N637" i="1"/>
  <c r="J637" i="1"/>
  <c r="F637" i="1"/>
  <c r="N636" i="1"/>
  <c r="J636" i="1"/>
  <c r="F636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O625" i="1"/>
  <c r="N625" i="1"/>
  <c r="M625" i="1"/>
  <c r="L625" i="1"/>
  <c r="L638" i="1" s="1"/>
  <c r="K625" i="1"/>
  <c r="J625" i="1"/>
  <c r="I625" i="1"/>
  <c r="H625" i="1"/>
  <c r="H638" i="1" s="1"/>
  <c r="G625" i="1"/>
  <c r="F625" i="1"/>
  <c r="E625" i="1"/>
  <c r="D625" i="1"/>
  <c r="D638" i="1" s="1"/>
  <c r="C625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N606" i="1"/>
  <c r="J606" i="1"/>
  <c r="F606" i="1"/>
  <c r="N605" i="1"/>
  <c r="J605" i="1"/>
  <c r="F605" i="1"/>
  <c r="N604" i="1"/>
  <c r="J604" i="1"/>
  <c r="F604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O593" i="1"/>
  <c r="N593" i="1"/>
  <c r="M593" i="1"/>
  <c r="L593" i="1"/>
  <c r="L606" i="1" s="1"/>
  <c r="K593" i="1"/>
  <c r="J593" i="1"/>
  <c r="I593" i="1"/>
  <c r="H593" i="1"/>
  <c r="H606" i="1" s="1"/>
  <c r="G593" i="1"/>
  <c r="F593" i="1"/>
  <c r="E593" i="1"/>
  <c r="D593" i="1"/>
  <c r="D606" i="1" s="1"/>
  <c r="C593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N574" i="1"/>
  <c r="J574" i="1"/>
  <c r="F574" i="1"/>
  <c r="N573" i="1"/>
  <c r="J573" i="1"/>
  <c r="F573" i="1"/>
  <c r="N572" i="1"/>
  <c r="J572" i="1"/>
  <c r="F572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O553" i="1"/>
  <c r="O574" i="1" s="1"/>
  <c r="N553" i="1"/>
  <c r="M553" i="1"/>
  <c r="M574" i="1" s="1"/>
  <c r="L553" i="1"/>
  <c r="L574" i="1" s="1"/>
  <c r="K553" i="1"/>
  <c r="K574" i="1" s="1"/>
  <c r="J553" i="1"/>
  <c r="I553" i="1"/>
  <c r="I574" i="1" s="1"/>
  <c r="H553" i="1"/>
  <c r="H574" i="1" s="1"/>
  <c r="G553" i="1"/>
  <c r="G574" i="1" s="1"/>
  <c r="F553" i="1"/>
  <c r="E553" i="1"/>
  <c r="E574" i="1" s="1"/>
  <c r="D553" i="1"/>
  <c r="D574" i="1" s="1"/>
  <c r="C553" i="1"/>
  <c r="M543" i="1"/>
  <c r="I543" i="1"/>
  <c r="E543" i="1"/>
  <c r="M542" i="1"/>
  <c r="I542" i="1"/>
  <c r="E542" i="1"/>
  <c r="M541" i="1"/>
  <c r="I541" i="1"/>
  <c r="E541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O530" i="1"/>
  <c r="O543" i="1" s="1"/>
  <c r="N530" i="1"/>
  <c r="M530" i="1"/>
  <c r="L530" i="1"/>
  <c r="K530" i="1"/>
  <c r="K543" i="1" s="1"/>
  <c r="J530" i="1"/>
  <c r="I530" i="1"/>
  <c r="H530" i="1"/>
  <c r="G530" i="1"/>
  <c r="G543" i="1" s="1"/>
  <c r="F530" i="1"/>
  <c r="E530" i="1"/>
  <c r="D530" i="1"/>
  <c r="C530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M511" i="1"/>
  <c r="E511" i="1"/>
  <c r="I510" i="1"/>
  <c r="M509" i="1"/>
  <c r="I509" i="1"/>
  <c r="E509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O489" i="1"/>
  <c r="N489" i="1"/>
  <c r="M489" i="1"/>
  <c r="M510" i="1" s="1"/>
  <c r="L489" i="1"/>
  <c r="K489" i="1"/>
  <c r="J489" i="1"/>
  <c r="I489" i="1"/>
  <c r="I511" i="1" s="1"/>
  <c r="H489" i="1"/>
  <c r="G489" i="1"/>
  <c r="F489" i="1"/>
  <c r="E489" i="1"/>
  <c r="E510" i="1" s="1"/>
  <c r="D489" i="1"/>
  <c r="C489" i="1"/>
  <c r="N478" i="1"/>
  <c r="J478" i="1"/>
  <c r="F478" i="1"/>
  <c r="N477" i="1"/>
  <c r="J477" i="1"/>
  <c r="F477" i="1"/>
  <c r="N476" i="1"/>
  <c r="J476" i="1"/>
  <c r="F476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O465" i="1"/>
  <c r="N465" i="1"/>
  <c r="M465" i="1"/>
  <c r="L465" i="1"/>
  <c r="L478" i="1" s="1"/>
  <c r="K465" i="1"/>
  <c r="J465" i="1"/>
  <c r="I465" i="1"/>
  <c r="H465" i="1"/>
  <c r="H478" i="1" s="1"/>
  <c r="G465" i="1"/>
  <c r="F465" i="1"/>
  <c r="E465" i="1"/>
  <c r="D465" i="1"/>
  <c r="D478" i="1" s="1"/>
  <c r="C465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O433" i="1"/>
  <c r="N433" i="1"/>
  <c r="N446" i="1" s="1"/>
  <c r="M433" i="1"/>
  <c r="L433" i="1"/>
  <c r="L444" i="1" s="1"/>
  <c r="K433" i="1"/>
  <c r="J433" i="1"/>
  <c r="J446" i="1" s="1"/>
  <c r="I433" i="1"/>
  <c r="H433" i="1"/>
  <c r="H444" i="1" s="1"/>
  <c r="G433" i="1"/>
  <c r="F433" i="1"/>
  <c r="F446" i="1" s="1"/>
  <c r="E433" i="1"/>
  <c r="D433" i="1"/>
  <c r="D445" i="1" s="1"/>
  <c r="C433" i="1"/>
  <c r="O425" i="1"/>
  <c r="N425" i="1"/>
  <c r="M425" i="1"/>
  <c r="L425" i="1"/>
  <c r="L446" i="1" s="1"/>
  <c r="K425" i="1"/>
  <c r="J425" i="1"/>
  <c r="I425" i="1"/>
  <c r="H425" i="1"/>
  <c r="H446" i="1" s="1"/>
  <c r="G425" i="1"/>
  <c r="F425" i="1"/>
  <c r="E425" i="1"/>
  <c r="E446" i="1" s="1"/>
  <c r="D425" i="1"/>
  <c r="D446" i="1" s="1"/>
  <c r="C425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N401" i="1"/>
  <c r="N414" i="1" s="1"/>
  <c r="L401" i="1"/>
  <c r="L414" i="1" s="1"/>
  <c r="J401" i="1"/>
  <c r="J414" i="1" s="1"/>
  <c r="H401" i="1"/>
  <c r="H414" i="1" s="1"/>
  <c r="G401" i="1"/>
  <c r="F401" i="1"/>
  <c r="F414" i="1" s="1"/>
  <c r="E401" i="1"/>
  <c r="D401" i="1"/>
  <c r="D414" i="1" s="1"/>
  <c r="C401" i="1"/>
  <c r="O397" i="1"/>
  <c r="O401" i="1" s="1"/>
  <c r="N397" i="1"/>
  <c r="M397" i="1"/>
  <c r="M401" i="1" s="1"/>
  <c r="L397" i="1"/>
  <c r="K397" i="1"/>
  <c r="K401" i="1" s="1"/>
  <c r="J397" i="1"/>
  <c r="I397" i="1"/>
  <c r="I401" i="1" s="1"/>
  <c r="H397" i="1"/>
  <c r="O393" i="1"/>
  <c r="O414" i="1" s="1"/>
  <c r="N393" i="1"/>
  <c r="M393" i="1"/>
  <c r="M414" i="1" s="1"/>
  <c r="L393" i="1"/>
  <c r="K393" i="1"/>
  <c r="K414" i="1" s="1"/>
  <c r="J393" i="1"/>
  <c r="I393" i="1"/>
  <c r="I414" i="1" s="1"/>
  <c r="H393" i="1"/>
  <c r="G393" i="1"/>
  <c r="G414" i="1" s="1"/>
  <c r="F393" i="1"/>
  <c r="E393" i="1"/>
  <c r="E414" i="1" s="1"/>
  <c r="D393" i="1"/>
  <c r="C393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O369" i="1"/>
  <c r="N369" i="1"/>
  <c r="N383" i="1" s="1"/>
  <c r="M369" i="1"/>
  <c r="L369" i="1"/>
  <c r="L383" i="1" s="1"/>
  <c r="K369" i="1"/>
  <c r="J369" i="1"/>
  <c r="J383" i="1" s="1"/>
  <c r="I369" i="1"/>
  <c r="H369" i="1"/>
  <c r="H383" i="1" s="1"/>
  <c r="G369" i="1"/>
  <c r="F369" i="1"/>
  <c r="F383" i="1" s="1"/>
  <c r="E369" i="1"/>
  <c r="D369" i="1"/>
  <c r="D383" i="1" s="1"/>
  <c r="C369" i="1"/>
  <c r="O362" i="1"/>
  <c r="O383" i="1" s="1"/>
  <c r="N362" i="1"/>
  <c r="M362" i="1"/>
  <c r="M383" i="1" s="1"/>
  <c r="L362" i="1"/>
  <c r="K362" i="1"/>
  <c r="K383" i="1" s="1"/>
  <c r="J362" i="1"/>
  <c r="I362" i="1"/>
  <c r="I383" i="1" s="1"/>
  <c r="H362" i="1"/>
  <c r="G362" i="1"/>
  <c r="G383" i="1" s="1"/>
  <c r="F362" i="1"/>
  <c r="E362" i="1"/>
  <c r="E383" i="1" s="1"/>
  <c r="D362" i="1"/>
  <c r="C362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O345" i="1"/>
  <c r="N345" i="1"/>
  <c r="M345" i="1"/>
  <c r="K345" i="1"/>
  <c r="J345" i="1"/>
  <c r="I345" i="1"/>
  <c r="H345" i="1"/>
  <c r="G345" i="1"/>
  <c r="F345" i="1"/>
  <c r="E345" i="1"/>
  <c r="D345" i="1"/>
  <c r="C345" i="1"/>
  <c r="M342" i="1"/>
  <c r="L342" i="1"/>
  <c r="L345" i="1" s="1"/>
  <c r="O339" i="1"/>
  <c r="N339" i="1"/>
  <c r="N352" i="1" s="1"/>
  <c r="M339" i="1"/>
  <c r="L339" i="1"/>
  <c r="L352" i="1" s="1"/>
  <c r="K339" i="1"/>
  <c r="J339" i="1"/>
  <c r="J352" i="1" s="1"/>
  <c r="I339" i="1"/>
  <c r="H339" i="1"/>
  <c r="H352" i="1" s="1"/>
  <c r="G339" i="1"/>
  <c r="F339" i="1"/>
  <c r="F352" i="1" s="1"/>
  <c r="E339" i="1"/>
  <c r="D339" i="1"/>
  <c r="D352" i="1" s="1"/>
  <c r="C339" i="1"/>
  <c r="O330" i="1"/>
  <c r="O352" i="1" s="1"/>
  <c r="N330" i="1"/>
  <c r="M330" i="1"/>
  <c r="M352" i="1" s="1"/>
  <c r="L330" i="1"/>
  <c r="K330" i="1"/>
  <c r="K352" i="1" s="1"/>
  <c r="J330" i="1"/>
  <c r="I330" i="1"/>
  <c r="I352" i="1" s="1"/>
  <c r="H330" i="1"/>
  <c r="G330" i="1"/>
  <c r="G352" i="1" s="1"/>
  <c r="F330" i="1"/>
  <c r="E330" i="1"/>
  <c r="E352" i="1" s="1"/>
  <c r="D330" i="1"/>
  <c r="C330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O306" i="1"/>
  <c r="N306" i="1"/>
  <c r="N319" i="1" s="1"/>
  <c r="M306" i="1"/>
  <c r="L306" i="1"/>
  <c r="L319" i="1" s="1"/>
  <c r="K306" i="1"/>
  <c r="J306" i="1"/>
  <c r="J319" i="1" s="1"/>
  <c r="I306" i="1"/>
  <c r="H306" i="1"/>
  <c r="H319" i="1" s="1"/>
  <c r="G306" i="1"/>
  <c r="F306" i="1"/>
  <c r="F319" i="1" s="1"/>
  <c r="E306" i="1"/>
  <c r="D306" i="1"/>
  <c r="D319" i="1" s="1"/>
  <c r="C306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O274" i="1"/>
  <c r="N274" i="1"/>
  <c r="N287" i="1" s="1"/>
  <c r="M274" i="1"/>
  <c r="L274" i="1"/>
  <c r="L287" i="1" s="1"/>
  <c r="K274" i="1"/>
  <c r="J274" i="1"/>
  <c r="J287" i="1" s="1"/>
  <c r="I274" i="1"/>
  <c r="H274" i="1"/>
  <c r="H287" i="1" s="1"/>
  <c r="G274" i="1"/>
  <c r="F274" i="1"/>
  <c r="F287" i="1" s="1"/>
  <c r="E274" i="1"/>
  <c r="D274" i="1"/>
  <c r="D287" i="1" s="1"/>
  <c r="C274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H255" i="1"/>
  <c r="L254" i="1"/>
  <c r="D254" i="1"/>
  <c r="H253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O234" i="1"/>
  <c r="N234" i="1"/>
  <c r="M234" i="1"/>
  <c r="L234" i="1"/>
  <c r="L255" i="1" s="1"/>
  <c r="K234" i="1"/>
  <c r="J234" i="1"/>
  <c r="I234" i="1"/>
  <c r="H234" i="1"/>
  <c r="H254" i="1" s="1"/>
  <c r="G234" i="1"/>
  <c r="F234" i="1"/>
  <c r="E234" i="1"/>
  <c r="D234" i="1"/>
  <c r="D255" i="1" s="1"/>
  <c r="C234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O211" i="1"/>
  <c r="O224" i="1" s="1"/>
  <c r="N211" i="1"/>
  <c r="M211" i="1"/>
  <c r="L211" i="1"/>
  <c r="K211" i="1"/>
  <c r="K223" i="1" s="1"/>
  <c r="J211" i="1"/>
  <c r="I211" i="1"/>
  <c r="H211" i="1"/>
  <c r="G211" i="1"/>
  <c r="G224" i="1" s="1"/>
  <c r="F211" i="1"/>
  <c r="E211" i="1"/>
  <c r="D211" i="1"/>
  <c r="C211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192" i="1"/>
  <c r="G192" i="1"/>
  <c r="O191" i="1"/>
  <c r="K191" i="1"/>
  <c r="G191" i="1"/>
  <c r="O190" i="1"/>
  <c r="J190" i="1"/>
  <c r="F190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5" i="1"/>
  <c r="N185" i="1"/>
  <c r="M185" i="1"/>
  <c r="L185" i="1"/>
  <c r="K185" i="1"/>
  <c r="K192" i="1" s="1"/>
  <c r="J185" i="1"/>
  <c r="I185" i="1"/>
  <c r="H185" i="1"/>
  <c r="G185" i="1"/>
  <c r="F185" i="1"/>
  <c r="E185" i="1"/>
  <c r="D185" i="1"/>
  <c r="C185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O170" i="1"/>
  <c r="N170" i="1"/>
  <c r="M170" i="1"/>
  <c r="M192" i="1" s="1"/>
  <c r="L170" i="1"/>
  <c r="K170" i="1"/>
  <c r="K190" i="1" s="1"/>
  <c r="J170" i="1"/>
  <c r="I170" i="1"/>
  <c r="I192" i="1" s="1"/>
  <c r="H170" i="1"/>
  <c r="G170" i="1"/>
  <c r="G190" i="1" s="1"/>
  <c r="F170" i="1"/>
  <c r="E170" i="1"/>
  <c r="E192" i="1" s="1"/>
  <c r="D170" i="1"/>
  <c r="C170" i="1"/>
  <c r="M159" i="1"/>
  <c r="I159" i="1"/>
  <c r="E159" i="1"/>
  <c r="M158" i="1"/>
  <c r="I158" i="1"/>
  <c r="E158" i="1"/>
  <c r="M157" i="1"/>
  <c r="I157" i="1"/>
  <c r="E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46" i="1"/>
  <c r="O159" i="1" s="1"/>
  <c r="N146" i="1"/>
  <c r="M146" i="1"/>
  <c r="L146" i="1"/>
  <c r="K146" i="1"/>
  <c r="K159" i="1" s="1"/>
  <c r="J146" i="1"/>
  <c r="I146" i="1"/>
  <c r="H146" i="1"/>
  <c r="G146" i="1"/>
  <c r="G159" i="1" s="1"/>
  <c r="F146" i="1"/>
  <c r="E146" i="1"/>
  <c r="D146" i="1"/>
  <c r="C146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M127" i="1"/>
  <c r="I127" i="1"/>
  <c r="E127" i="1"/>
  <c r="M126" i="1"/>
  <c r="I126" i="1"/>
  <c r="E126" i="1"/>
  <c r="M125" i="1"/>
  <c r="I125" i="1"/>
  <c r="E125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14" i="1"/>
  <c r="O127" i="1" s="1"/>
  <c r="N114" i="1"/>
  <c r="M114" i="1"/>
  <c r="L114" i="1"/>
  <c r="K114" i="1"/>
  <c r="K127" i="1" s="1"/>
  <c r="J114" i="1"/>
  <c r="I114" i="1"/>
  <c r="H114" i="1"/>
  <c r="G114" i="1"/>
  <c r="G127" i="1" s="1"/>
  <c r="F114" i="1"/>
  <c r="E114" i="1"/>
  <c r="D114" i="1"/>
  <c r="C114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E95" i="1"/>
  <c r="E94" i="1"/>
  <c r="E93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O82" i="1"/>
  <c r="O95" i="1" s="1"/>
  <c r="M82" i="1"/>
  <c r="M95" i="1" s="1"/>
  <c r="K82" i="1"/>
  <c r="K95" i="1" s="1"/>
  <c r="I82" i="1"/>
  <c r="I95" i="1" s="1"/>
  <c r="G82" i="1"/>
  <c r="G95" i="1" s="1"/>
  <c r="F82" i="1"/>
  <c r="E82" i="1"/>
  <c r="D82" i="1"/>
  <c r="C82" i="1"/>
  <c r="O78" i="1"/>
  <c r="N78" i="1"/>
  <c r="N82" i="1" s="1"/>
  <c r="M78" i="1"/>
  <c r="L78" i="1"/>
  <c r="L82" i="1" s="1"/>
  <c r="K78" i="1"/>
  <c r="J78" i="1"/>
  <c r="J82" i="1" s="1"/>
  <c r="I78" i="1"/>
  <c r="H78" i="1"/>
  <c r="H82" i="1" s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M64" i="1"/>
  <c r="I64" i="1"/>
  <c r="E64" i="1"/>
  <c r="M63" i="1"/>
  <c r="I63" i="1"/>
  <c r="E63" i="1"/>
  <c r="M62" i="1"/>
  <c r="I62" i="1"/>
  <c r="E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O50" i="1"/>
  <c r="O64" i="1" s="1"/>
  <c r="N50" i="1"/>
  <c r="M50" i="1"/>
  <c r="L50" i="1"/>
  <c r="K50" i="1"/>
  <c r="K64" i="1" s="1"/>
  <c r="J50" i="1"/>
  <c r="I50" i="1"/>
  <c r="H50" i="1"/>
  <c r="G50" i="1"/>
  <c r="G64" i="1" s="1"/>
  <c r="F50" i="1"/>
  <c r="E50" i="1"/>
  <c r="D50" i="1"/>
  <c r="C50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6" i="1"/>
  <c r="N26" i="1"/>
  <c r="L26" i="1"/>
  <c r="K26" i="1"/>
  <c r="J26" i="1"/>
  <c r="I26" i="1"/>
  <c r="H26" i="1"/>
  <c r="G26" i="1"/>
  <c r="F26" i="1"/>
  <c r="E26" i="1"/>
  <c r="D26" i="1"/>
  <c r="C26" i="1"/>
  <c r="M23" i="1"/>
  <c r="M26" i="1" s="1"/>
  <c r="L23" i="1"/>
  <c r="O20" i="1"/>
  <c r="O33" i="1" s="1"/>
  <c r="N20" i="1"/>
  <c r="M20" i="1"/>
  <c r="M33" i="1" s="1"/>
  <c r="L20" i="1"/>
  <c r="K20" i="1"/>
  <c r="K33" i="1" s="1"/>
  <c r="J20" i="1"/>
  <c r="I20" i="1"/>
  <c r="I33" i="1" s="1"/>
  <c r="H20" i="1"/>
  <c r="G20" i="1"/>
  <c r="G33" i="1" s="1"/>
  <c r="F20" i="1"/>
  <c r="E20" i="1"/>
  <c r="E33" i="1" s="1"/>
  <c r="D20" i="1"/>
  <c r="C20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D350" i="1" l="1"/>
  <c r="F350" i="1"/>
  <c r="H350" i="1"/>
  <c r="J350" i="1"/>
  <c r="L350" i="1"/>
  <c r="N350" i="1"/>
  <c r="D351" i="1"/>
  <c r="F351" i="1"/>
  <c r="H351" i="1"/>
  <c r="J351" i="1"/>
  <c r="L351" i="1"/>
  <c r="N351" i="1"/>
  <c r="D381" i="1"/>
  <c r="F381" i="1"/>
  <c r="H381" i="1"/>
  <c r="J381" i="1"/>
  <c r="L381" i="1"/>
  <c r="N381" i="1"/>
  <c r="D382" i="1"/>
  <c r="F382" i="1"/>
  <c r="H382" i="1"/>
  <c r="J382" i="1"/>
  <c r="L382" i="1"/>
  <c r="N382" i="1"/>
  <c r="D412" i="1"/>
  <c r="F412" i="1"/>
  <c r="H412" i="1"/>
  <c r="J412" i="1"/>
  <c r="L412" i="1"/>
  <c r="N412" i="1"/>
  <c r="D413" i="1"/>
  <c r="F413" i="1"/>
  <c r="H413" i="1"/>
  <c r="J413" i="1"/>
  <c r="L413" i="1"/>
  <c r="N413" i="1"/>
  <c r="G446" i="1"/>
  <c r="G445" i="1"/>
  <c r="I446" i="1"/>
  <c r="I445" i="1"/>
  <c r="K446" i="1"/>
  <c r="K445" i="1"/>
  <c r="M446" i="1"/>
  <c r="M445" i="1"/>
  <c r="O446" i="1"/>
  <c r="O445" i="1"/>
  <c r="D444" i="1"/>
  <c r="F444" i="1"/>
  <c r="J444" i="1"/>
  <c r="N444" i="1"/>
  <c r="F445" i="1"/>
  <c r="J445" i="1"/>
  <c r="N445" i="1"/>
  <c r="E350" i="1"/>
  <c r="G350" i="1"/>
  <c r="I350" i="1"/>
  <c r="K350" i="1"/>
  <c r="M350" i="1"/>
  <c r="O350" i="1"/>
  <c r="E351" i="1"/>
  <c r="G351" i="1"/>
  <c r="I351" i="1"/>
  <c r="K351" i="1"/>
  <c r="M351" i="1"/>
  <c r="O351" i="1"/>
  <c r="E381" i="1"/>
  <c r="G381" i="1"/>
  <c r="I381" i="1"/>
  <c r="K381" i="1"/>
  <c r="M381" i="1"/>
  <c r="O381" i="1"/>
  <c r="E382" i="1"/>
  <c r="G382" i="1"/>
  <c r="I382" i="1"/>
  <c r="K382" i="1"/>
  <c r="M382" i="1"/>
  <c r="O382" i="1"/>
  <c r="E412" i="1"/>
  <c r="G412" i="1"/>
  <c r="I412" i="1"/>
  <c r="K412" i="1"/>
  <c r="M412" i="1"/>
  <c r="O412" i="1"/>
  <c r="E413" i="1"/>
  <c r="G413" i="1"/>
  <c r="I413" i="1"/>
  <c r="K413" i="1"/>
  <c r="M413" i="1"/>
  <c r="O413" i="1"/>
  <c r="E444" i="1"/>
  <c r="G444" i="1"/>
  <c r="I444" i="1"/>
  <c r="K444" i="1"/>
  <c r="M444" i="1"/>
  <c r="O444" i="1"/>
  <c r="E445" i="1"/>
  <c r="H445" i="1"/>
  <c r="L445" i="1"/>
  <c r="E478" i="1"/>
  <c r="E477" i="1"/>
  <c r="E476" i="1"/>
  <c r="G478" i="1"/>
  <c r="G477" i="1"/>
  <c r="G476" i="1"/>
  <c r="I478" i="1"/>
  <c r="I477" i="1"/>
  <c r="I476" i="1"/>
  <c r="K478" i="1"/>
  <c r="K477" i="1"/>
  <c r="K476" i="1"/>
  <c r="M478" i="1"/>
  <c r="M477" i="1"/>
  <c r="M476" i="1"/>
  <c r="O478" i="1"/>
  <c r="O477" i="1"/>
  <c r="O476" i="1"/>
  <c r="D476" i="1"/>
  <c r="H476" i="1"/>
  <c r="L476" i="1"/>
  <c r="D477" i="1"/>
  <c r="H477" i="1"/>
  <c r="L477" i="1"/>
  <c r="G511" i="1"/>
  <c r="G510" i="1"/>
  <c r="K511" i="1"/>
  <c r="K510" i="1"/>
  <c r="O511" i="1"/>
  <c r="O510" i="1"/>
  <c r="O509" i="1"/>
  <c r="G509" i="1"/>
  <c r="K509" i="1"/>
  <c r="D511" i="1"/>
  <c r="D510" i="1"/>
  <c r="F511" i="1"/>
  <c r="F510" i="1"/>
  <c r="H511" i="1"/>
  <c r="H510" i="1"/>
  <c r="J511" i="1"/>
  <c r="J510" i="1"/>
  <c r="L511" i="1"/>
  <c r="L510" i="1"/>
  <c r="N511" i="1"/>
  <c r="N510" i="1"/>
  <c r="N509" i="1"/>
  <c r="D509" i="1"/>
  <c r="F509" i="1"/>
  <c r="H509" i="1"/>
  <c r="J509" i="1"/>
  <c r="L509" i="1"/>
  <c r="D543" i="1"/>
  <c r="D542" i="1"/>
  <c r="D541" i="1"/>
  <c r="F543" i="1"/>
  <c r="F542" i="1"/>
  <c r="F541" i="1"/>
  <c r="H543" i="1"/>
  <c r="H542" i="1"/>
  <c r="H541" i="1"/>
  <c r="J543" i="1"/>
  <c r="J542" i="1"/>
  <c r="J541" i="1"/>
  <c r="L543" i="1"/>
  <c r="L542" i="1"/>
  <c r="L541" i="1"/>
  <c r="N543" i="1"/>
  <c r="N542" i="1"/>
  <c r="N541" i="1"/>
  <c r="G541" i="1"/>
  <c r="K541" i="1"/>
  <c r="O541" i="1"/>
  <c r="G542" i="1"/>
  <c r="K542" i="1"/>
  <c r="O542" i="1"/>
  <c r="D572" i="1"/>
  <c r="H572" i="1"/>
  <c r="L572" i="1"/>
  <c r="D573" i="1"/>
  <c r="H573" i="1"/>
  <c r="L573" i="1"/>
  <c r="E606" i="1"/>
  <c r="E605" i="1"/>
  <c r="E604" i="1"/>
  <c r="G606" i="1"/>
  <c r="G605" i="1"/>
  <c r="G604" i="1"/>
  <c r="I606" i="1"/>
  <c r="I605" i="1"/>
  <c r="I604" i="1"/>
  <c r="K606" i="1"/>
  <c r="K605" i="1"/>
  <c r="K604" i="1"/>
  <c r="M606" i="1"/>
  <c r="M605" i="1"/>
  <c r="M604" i="1"/>
  <c r="O606" i="1"/>
  <c r="O605" i="1"/>
  <c r="O604" i="1"/>
  <c r="D604" i="1"/>
  <c r="H604" i="1"/>
  <c r="L604" i="1"/>
  <c r="D605" i="1"/>
  <c r="H605" i="1"/>
  <c r="L605" i="1"/>
  <c r="E638" i="1"/>
  <c r="E637" i="1"/>
  <c r="E636" i="1"/>
  <c r="G638" i="1"/>
  <c r="G637" i="1"/>
  <c r="G636" i="1"/>
  <c r="I638" i="1"/>
  <c r="I637" i="1"/>
  <c r="I636" i="1"/>
  <c r="K638" i="1"/>
  <c r="K637" i="1"/>
  <c r="K636" i="1"/>
  <c r="M638" i="1"/>
  <c r="M637" i="1"/>
  <c r="M636" i="1"/>
  <c r="O638" i="1"/>
  <c r="O637" i="1"/>
  <c r="O636" i="1"/>
  <c r="D636" i="1"/>
  <c r="H636" i="1"/>
  <c r="L636" i="1"/>
  <c r="D637" i="1"/>
  <c r="H637" i="1"/>
  <c r="L637" i="1"/>
  <c r="E572" i="1"/>
  <c r="G572" i="1"/>
  <c r="I572" i="1"/>
  <c r="K572" i="1"/>
  <c r="M572" i="1"/>
  <c r="O572" i="1"/>
  <c r="E573" i="1"/>
  <c r="G573" i="1"/>
  <c r="I573" i="1"/>
  <c r="K573" i="1"/>
  <c r="M573" i="1"/>
  <c r="O573" i="1"/>
  <c r="D33" i="1"/>
  <c r="D32" i="1"/>
  <c r="D31" i="1"/>
  <c r="F33" i="1"/>
  <c r="F32" i="1"/>
  <c r="F31" i="1"/>
  <c r="H33" i="1"/>
  <c r="H32" i="1"/>
  <c r="H31" i="1"/>
  <c r="J33" i="1"/>
  <c r="J32" i="1"/>
  <c r="J31" i="1"/>
  <c r="L33" i="1"/>
  <c r="L32" i="1"/>
  <c r="L31" i="1"/>
  <c r="N33" i="1"/>
  <c r="N32" i="1"/>
  <c r="N31" i="1"/>
  <c r="E31" i="1"/>
  <c r="I31" i="1"/>
  <c r="M31" i="1"/>
  <c r="E32" i="1"/>
  <c r="I32" i="1"/>
  <c r="M32" i="1"/>
  <c r="I93" i="1"/>
  <c r="M93" i="1"/>
  <c r="I94" i="1"/>
  <c r="M94" i="1"/>
  <c r="D224" i="1"/>
  <c r="D223" i="1"/>
  <c r="D222" i="1"/>
  <c r="F224" i="1"/>
  <c r="F223" i="1"/>
  <c r="F222" i="1"/>
  <c r="H224" i="1"/>
  <c r="H223" i="1"/>
  <c r="H222" i="1"/>
  <c r="J224" i="1"/>
  <c r="J223" i="1"/>
  <c r="J222" i="1"/>
  <c r="L224" i="1"/>
  <c r="L223" i="1"/>
  <c r="L222" i="1"/>
  <c r="N224" i="1"/>
  <c r="N223" i="1"/>
  <c r="N222" i="1"/>
  <c r="E224" i="1"/>
  <c r="E223" i="1"/>
  <c r="E222" i="1"/>
  <c r="I224" i="1"/>
  <c r="I223" i="1"/>
  <c r="I222" i="1"/>
  <c r="M224" i="1"/>
  <c r="M223" i="1"/>
  <c r="M222" i="1"/>
  <c r="K222" i="1"/>
  <c r="G223" i="1"/>
  <c r="O223" i="1"/>
  <c r="K224" i="1"/>
  <c r="G31" i="1"/>
  <c r="K31" i="1"/>
  <c r="O31" i="1"/>
  <c r="G32" i="1"/>
  <c r="K32" i="1"/>
  <c r="O32" i="1"/>
  <c r="D64" i="1"/>
  <c r="D63" i="1"/>
  <c r="D62" i="1"/>
  <c r="F64" i="1"/>
  <c r="F63" i="1"/>
  <c r="F62" i="1"/>
  <c r="H64" i="1"/>
  <c r="H63" i="1"/>
  <c r="H62" i="1"/>
  <c r="J64" i="1"/>
  <c r="J63" i="1"/>
  <c r="J62" i="1"/>
  <c r="L64" i="1"/>
  <c r="L63" i="1"/>
  <c r="L62" i="1"/>
  <c r="N64" i="1"/>
  <c r="N63" i="1"/>
  <c r="N62" i="1"/>
  <c r="G62" i="1"/>
  <c r="K62" i="1"/>
  <c r="O62" i="1"/>
  <c r="G63" i="1"/>
  <c r="K63" i="1"/>
  <c r="O63" i="1"/>
  <c r="D95" i="1"/>
  <c r="D94" i="1"/>
  <c r="D93" i="1"/>
  <c r="F95" i="1"/>
  <c r="F94" i="1"/>
  <c r="F93" i="1"/>
  <c r="H95" i="1"/>
  <c r="H94" i="1"/>
  <c r="H93" i="1"/>
  <c r="J95" i="1"/>
  <c r="J94" i="1"/>
  <c r="J93" i="1"/>
  <c r="L95" i="1"/>
  <c r="L94" i="1"/>
  <c r="L93" i="1"/>
  <c r="N95" i="1"/>
  <c r="N94" i="1"/>
  <c r="N93" i="1"/>
  <c r="G93" i="1"/>
  <c r="K93" i="1"/>
  <c r="O93" i="1"/>
  <c r="G94" i="1"/>
  <c r="K94" i="1"/>
  <c r="O94" i="1"/>
  <c r="D127" i="1"/>
  <c r="D126" i="1"/>
  <c r="D125" i="1"/>
  <c r="F127" i="1"/>
  <c r="F126" i="1"/>
  <c r="F125" i="1"/>
  <c r="H127" i="1"/>
  <c r="H126" i="1"/>
  <c r="H125" i="1"/>
  <c r="J127" i="1"/>
  <c r="J126" i="1"/>
  <c r="J125" i="1"/>
  <c r="L127" i="1"/>
  <c r="L126" i="1"/>
  <c r="L125" i="1"/>
  <c r="N127" i="1"/>
  <c r="N126" i="1"/>
  <c r="N125" i="1"/>
  <c r="G125" i="1"/>
  <c r="K125" i="1"/>
  <c r="O125" i="1"/>
  <c r="G126" i="1"/>
  <c r="K126" i="1"/>
  <c r="O126" i="1"/>
  <c r="D159" i="1"/>
  <c r="D158" i="1"/>
  <c r="D157" i="1"/>
  <c r="F159" i="1"/>
  <c r="F158" i="1"/>
  <c r="F157" i="1"/>
  <c r="H159" i="1"/>
  <c r="H158" i="1"/>
  <c r="H157" i="1"/>
  <c r="J159" i="1"/>
  <c r="J158" i="1"/>
  <c r="J157" i="1"/>
  <c r="L159" i="1"/>
  <c r="L158" i="1"/>
  <c r="L157" i="1"/>
  <c r="N159" i="1"/>
  <c r="N158" i="1"/>
  <c r="N157" i="1"/>
  <c r="G157" i="1"/>
  <c r="K157" i="1"/>
  <c r="O157" i="1"/>
  <c r="G158" i="1"/>
  <c r="K158" i="1"/>
  <c r="O158" i="1"/>
  <c r="D192" i="1"/>
  <c r="D191" i="1"/>
  <c r="F192" i="1"/>
  <c r="F191" i="1"/>
  <c r="H192" i="1"/>
  <c r="H191" i="1"/>
  <c r="J192" i="1"/>
  <c r="J191" i="1"/>
  <c r="L192" i="1"/>
  <c r="L191" i="1"/>
  <c r="N192" i="1"/>
  <c r="N191" i="1"/>
  <c r="N190" i="1"/>
  <c r="D190" i="1"/>
  <c r="H190" i="1"/>
  <c r="L190" i="1"/>
  <c r="G222" i="1"/>
  <c r="O222" i="1"/>
  <c r="F255" i="1"/>
  <c r="F254" i="1"/>
  <c r="F253" i="1"/>
  <c r="J255" i="1"/>
  <c r="J254" i="1"/>
  <c r="J253" i="1"/>
  <c r="N255" i="1"/>
  <c r="N254" i="1"/>
  <c r="N253" i="1"/>
  <c r="D253" i="1"/>
  <c r="L253" i="1"/>
  <c r="E287" i="1"/>
  <c r="E286" i="1"/>
  <c r="E285" i="1"/>
  <c r="G287" i="1"/>
  <c r="G286" i="1"/>
  <c r="G285" i="1"/>
  <c r="I287" i="1"/>
  <c r="I286" i="1"/>
  <c r="I285" i="1"/>
  <c r="K287" i="1"/>
  <c r="K286" i="1"/>
  <c r="K285" i="1"/>
  <c r="M287" i="1"/>
  <c r="M286" i="1"/>
  <c r="M285" i="1"/>
  <c r="O287" i="1"/>
  <c r="O286" i="1"/>
  <c r="O285" i="1"/>
  <c r="D285" i="1"/>
  <c r="H285" i="1"/>
  <c r="L285" i="1"/>
  <c r="D286" i="1"/>
  <c r="H286" i="1"/>
  <c r="L286" i="1"/>
  <c r="E319" i="1"/>
  <c r="E318" i="1"/>
  <c r="E317" i="1"/>
  <c r="G319" i="1"/>
  <c r="G318" i="1"/>
  <c r="G317" i="1"/>
  <c r="I319" i="1"/>
  <c r="I318" i="1"/>
  <c r="I317" i="1"/>
  <c r="K319" i="1"/>
  <c r="K318" i="1"/>
  <c r="K317" i="1"/>
  <c r="M319" i="1"/>
  <c r="M318" i="1"/>
  <c r="M317" i="1"/>
  <c r="O319" i="1"/>
  <c r="O318" i="1"/>
  <c r="O317" i="1"/>
  <c r="D317" i="1"/>
  <c r="H317" i="1"/>
  <c r="L317" i="1"/>
  <c r="D318" i="1"/>
  <c r="H318" i="1"/>
  <c r="L318" i="1"/>
  <c r="E190" i="1"/>
  <c r="I190" i="1"/>
  <c r="M190" i="1"/>
  <c r="E191" i="1"/>
  <c r="I191" i="1"/>
  <c r="M191" i="1"/>
  <c r="E255" i="1"/>
  <c r="G255" i="1"/>
  <c r="I255" i="1"/>
  <c r="K255" i="1"/>
  <c r="M255" i="1"/>
  <c r="O255" i="1"/>
  <c r="F285" i="1"/>
  <c r="J285" i="1"/>
  <c r="N285" i="1"/>
  <c r="F286" i="1"/>
  <c r="J286" i="1"/>
  <c r="N286" i="1"/>
  <c r="F317" i="1"/>
  <c r="J317" i="1"/>
  <c r="N317" i="1"/>
  <c r="F318" i="1"/>
  <c r="J318" i="1"/>
  <c r="N318" i="1"/>
  <c r="E253" i="1"/>
  <c r="G253" i="1"/>
  <c r="I253" i="1"/>
  <c r="K253" i="1"/>
  <c r="M253" i="1"/>
  <c r="O253" i="1"/>
  <c r="E254" i="1"/>
  <c r="G254" i="1"/>
  <c r="I254" i="1"/>
  <c r="K254" i="1"/>
  <c r="M254" i="1"/>
  <c r="O254" i="1"/>
</calcChain>
</file>

<file path=xl/sharedStrings.xml><?xml version="1.0" encoding="utf-8"?>
<sst xmlns="http://schemas.openxmlformats.org/spreadsheetml/2006/main" count="1280" uniqueCount="267">
  <si>
    <t>1 -4 класс</t>
  </si>
  <si>
    <t>Меню: 1 день</t>
  </si>
  <si>
    <t>№ рецептуры</t>
  </si>
  <si>
    <t>Приём пищи, наименование блюда</t>
  </si>
  <si>
    <t>Масса порции, г</t>
  </si>
  <si>
    <t>Пищевые вещества (г)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</si>
  <si>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</si>
  <si>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</si>
  <si>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</si>
  <si>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</si>
  <si>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</si>
  <si>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</si>
  <si>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</si>
  <si>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</si>
  <si>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</si>
  <si>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</si>
  <si>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</si>
  <si>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</si>
  <si>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</si>
  <si>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</si>
  <si>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</si>
  <si>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ТТК № 134</t>
  </si>
  <si>
    <t>Омлет натуральный</t>
  </si>
  <si>
    <t>10.1.1скур</t>
  </si>
  <si>
    <t>Горошек зеленый</t>
  </si>
  <si>
    <t>108 УРЦП, Пермь 2013</t>
  </si>
  <si>
    <t>Хлеб пшеничный</t>
  </si>
  <si>
    <t>493 УРЦП, Пермь 2013</t>
  </si>
  <si>
    <t>Чай с сахаром</t>
  </si>
  <si>
    <t>ИТОГО В ЗАВТРАК</t>
  </si>
  <si>
    <t>ОБЕД</t>
  </si>
  <si>
    <t>6.7.3скур</t>
  </si>
  <si>
    <t>Огурцы соленые</t>
  </si>
  <si>
    <t>ТТК №138</t>
  </si>
  <si>
    <t>Суп картофельный с фрикадельками</t>
  </si>
  <si>
    <t>200/20</t>
  </si>
  <si>
    <t>ТТК №11</t>
  </si>
  <si>
    <t>Котлета рыбная (тресковых пород), соус сметанный</t>
  </si>
  <si>
    <t>414 УРЦП, Пермь 2013</t>
  </si>
  <si>
    <t>Рис отварной</t>
  </si>
  <si>
    <t>109 УРЦП, Пермь 2013</t>
  </si>
  <si>
    <t>Хлеб ржаной</t>
  </si>
  <si>
    <t>112 УРЦП, Пермь 2013</t>
  </si>
  <si>
    <t>Плоды свежие (мандарин)</t>
  </si>
  <si>
    <t>512 УРЦП, Пермь 2013</t>
  </si>
  <si>
    <t>Компот из плодов или ягод сушеных (изюм)</t>
  </si>
  <si>
    <t>ИТОГО В ОБЕД</t>
  </si>
  <si>
    <t xml:space="preserve">УЖИН </t>
  </si>
  <si>
    <t>ТТК №9</t>
  </si>
  <si>
    <t>Тефтели мясные в соусе сметанно-томатном</t>
  </si>
  <si>
    <t>ТТК №174</t>
  </si>
  <si>
    <t>Картофель отварной с луком</t>
  </si>
  <si>
    <t>Компот из плодов или ягод сушеных (чернослив)</t>
  </si>
  <si>
    <t xml:space="preserve">ИТОГО В УЖИН </t>
  </si>
  <si>
    <t xml:space="preserve">ПОЛДНИК </t>
  </si>
  <si>
    <t>516 УРЦП, Пермь 2013</t>
  </si>
  <si>
    <t>Кефир</t>
  </si>
  <si>
    <t>577 УРЦП, Пермь 2013</t>
  </si>
  <si>
    <t>Творожники песочные</t>
  </si>
  <si>
    <t xml:space="preserve">ИТОГО В ПОЛДНИК </t>
  </si>
  <si>
    <t>ВСЕГО ЗА 1-Й ДЕНЬ c ужином</t>
  </si>
  <si>
    <t xml:space="preserve">ВСЕГО ЗА 1-Й ДЕНЬ с полдником </t>
  </si>
  <si>
    <t>ВСЕГО ЗА 1-Й ДЕНЬ</t>
  </si>
  <si>
    <t>Меню: 2 день</t>
  </si>
  <si>
    <t>ТТК № 213</t>
  </si>
  <si>
    <t>Каша из хлопьев овсяных "Геркулес" вязкая</t>
  </si>
  <si>
    <t>ТТК № 188</t>
  </si>
  <si>
    <t>Бутерброд с маслом  и джемом</t>
  </si>
  <si>
    <t>Плоды свежие (банан)</t>
  </si>
  <si>
    <t>494 УРЦП, Пермь 2013</t>
  </si>
  <si>
    <t>Чай с лимоном</t>
  </si>
  <si>
    <t>119 УРЦП, Пермь 2013</t>
  </si>
  <si>
    <t>Икра морковная</t>
  </si>
  <si>
    <t>ТТК № 209</t>
  </si>
  <si>
    <t>Свекольник (без капусты) со сметаной</t>
  </si>
  <si>
    <t>ТТК №  365</t>
  </si>
  <si>
    <t>Паста "Болоньезе"</t>
  </si>
  <si>
    <t>108  УРЦП, Пермь 2013</t>
  </si>
  <si>
    <t>ТТК № 277</t>
  </si>
  <si>
    <t xml:space="preserve">Морс из брусники замороженной </t>
  </si>
  <si>
    <t>ТТК №8</t>
  </si>
  <si>
    <t>Шницель мясной с соусом сметанным</t>
  </si>
  <si>
    <t>ТТК № 216</t>
  </si>
  <si>
    <t>Каша гречневая рассыпчатая</t>
  </si>
  <si>
    <t>518 УРЦП, Пермь 2013</t>
  </si>
  <si>
    <t>Сок фруктовый (мультифрукт)</t>
  </si>
  <si>
    <t xml:space="preserve">ИТОГО в УЖИН </t>
  </si>
  <si>
    <t>Простокваша</t>
  </si>
  <si>
    <t>543 УРЦП, Пермь 2013</t>
  </si>
  <si>
    <t>Пирожок печеный с капустой</t>
  </si>
  <si>
    <t xml:space="preserve">ВСЕГО ЗА 2-Й ДЕНЬ c ужином </t>
  </si>
  <si>
    <t xml:space="preserve">ВСЕГО ЗА 2-Й ДЕНЬ с полдником </t>
  </si>
  <si>
    <t>ВСЕГО ЗА 2-Й ДЕНЬ</t>
  </si>
  <si>
    <t>Меню: 3 день</t>
  </si>
  <si>
    <t>ТТК №187</t>
  </si>
  <si>
    <t>Оладьи с клубничным джемом</t>
  </si>
  <si>
    <t>170/30</t>
  </si>
  <si>
    <t>Плоды свежие (апельсин)</t>
  </si>
  <si>
    <t>10.3.7скур</t>
  </si>
  <si>
    <t>Икра кабачковая</t>
  </si>
  <si>
    <t>ТТК №137</t>
  </si>
  <si>
    <t>Суп картофельный с макаронными изделиями</t>
  </si>
  <si>
    <t>ТТК №15</t>
  </si>
  <si>
    <t>Печень говяжья " по-строгановски"</t>
  </si>
  <si>
    <t>ТТК №295</t>
  </si>
  <si>
    <t>Булгур рассыпчатый</t>
  </si>
  <si>
    <t>ТТК №180</t>
  </si>
  <si>
    <t>Компот из смеси ягод</t>
  </si>
  <si>
    <t>ТТК №5</t>
  </si>
  <si>
    <t>Тефтели из рыбы (тресковых пород), соус томатный</t>
  </si>
  <si>
    <t>ТТК №153</t>
  </si>
  <si>
    <t>Картофель отварной с укропом</t>
  </si>
  <si>
    <t>180/1</t>
  </si>
  <si>
    <t>ТТК № 266</t>
  </si>
  <si>
    <t>Компот из брусники и яблок</t>
  </si>
  <si>
    <t>Ряженка</t>
  </si>
  <si>
    <t>573 УРЦП, Пермь 2013</t>
  </si>
  <si>
    <t>Гребешок из дрож.теста</t>
  </si>
  <si>
    <t xml:space="preserve">ВСЕГО ЗА 3-Й ДЕНЬ c ужином </t>
  </si>
  <si>
    <t xml:space="preserve">ВСЕГО ЗА 3-Й ДЕНЬ с полдником </t>
  </si>
  <si>
    <t>ВСЕГО ЗА 3-Й ДЕНЬ</t>
  </si>
  <si>
    <t>Меню: 4 день</t>
  </si>
  <si>
    <t>ТТК № 201</t>
  </si>
  <si>
    <t>Каша молочная кукурузная жидкая</t>
  </si>
  <si>
    <t>ТТК № 630</t>
  </si>
  <si>
    <t xml:space="preserve">Бутерброд с сыром </t>
  </si>
  <si>
    <t>Плоды свежие (киви)</t>
  </si>
  <si>
    <t>499 УРЦП, Пермь 2013</t>
  </si>
  <si>
    <t>Какао с молоком сгущенным</t>
  </si>
  <si>
    <t>37 УРЦП, Пермь 2018</t>
  </si>
  <si>
    <t>Салат из редьки с маслом</t>
  </si>
  <si>
    <t>ТТК № 218</t>
  </si>
  <si>
    <t>Рассольник ленинградский</t>
  </si>
  <si>
    <t>ТТК № 622</t>
  </si>
  <si>
    <t>Гуляш из цыпленка</t>
  </si>
  <si>
    <t>ТТК №  367</t>
  </si>
  <si>
    <t>Компот из красной смородины замороженной</t>
  </si>
  <si>
    <t>ТТК №135</t>
  </si>
  <si>
    <t>519 УРЦП, Пермь 2013</t>
  </si>
  <si>
    <t>Напиток из шиповника</t>
  </si>
  <si>
    <t xml:space="preserve"> 4.1.48скур</t>
  </si>
  <si>
    <t xml:space="preserve">Йогурт фруктово-ягодный </t>
  </si>
  <si>
    <t>541 УРЦП, Пермь 2013</t>
  </si>
  <si>
    <t>Ватрушка с творогом</t>
  </si>
  <si>
    <t xml:space="preserve">ВСЕГО ЗА 4-Й ДЕНЬ c ужином </t>
  </si>
  <si>
    <t xml:space="preserve">ВСЕГО ЗА 4-Й ДЕНЬ с полдником </t>
  </si>
  <si>
    <t>ВСЕГО ЗА 4-Й ДЕНЬ</t>
  </si>
  <si>
    <t>Меню: 5 день</t>
  </si>
  <si>
    <t>ТТК № 162</t>
  </si>
  <si>
    <t>Запеканка из творога с соусом шоколадным</t>
  </si>
  <si>
    <t>Плоды свежие (груша)</t>
  </si>
  <si>
    <t>4 УРЦП, Пермь 2013</t>
  </si>
  <si>
    <t>Салат из белокочанной капусты с морковью</t>
  </si>
  <si>
    <t>ТТК № 12</t>
  </si>
  <si>
    <t>Котлета мясная, соус томатный</t>
  </si>
  <si>
    <t>Компот из плодов или ягод сушёных (курага)</t>
  </si>
  <si>
    <t>ТТК №175</t>
  </si>
  <si>
    <t>Оладьи из печени по-кунцевски</t>
  </si>
  <si>
    <t>ТТК № 205</t>
  </si>
  <si>
    <t>Макаронные изделия отварные</t>
  </si>
  <si>
    <t>506 УРЦП, Пермь 2013</t>
  </si>
  <si>
    <t>Кисель из яблок сушеных</t>
  </si>
  <si>
    <t>Ацидофилин</t>
  </si>
  <si>
    <t>53 СРКМВКИ, Мурманск 1988.</t>
  </si>
  <si>
    <t>Булочка чайная с творогом</t>
  </si>
  <si>
    <t xml:space="preserve">ВСЕГО ЗА 5-Й ДЕНЬ c ужином </t>
  </si>
  <si>
    <t xml:space="preserve">ВСЕГО ЗА 5-Й ДЕНЬ с полдником </t>
  </si>
  <si>
    <t>ВСЕГО ЗА 5-Й ДЕНЬ</t>
  </si>
  <si>
    <t>Меню: 6 день</t>
  </si>
  <si>
    <t>ТТК № 372</t>
  </si>
  <si>
    <t>Бутерброд с  джемом</t>
  </si>
  <si>
    <t>ТТК № 231</t>
  </si>
  <si>
    <t>Каша ячневая вязкая</t>
  </si>
  <si>
    <t>501 УРЦП, Пермь 2013</t>
  </si>
  <si>
    <t>Кофейный напиток с молоком</t>
  </si>
  <si>
    <t>56 УРЦП, Пермь 2013</t>
  </si>
  <si>
    <t>Салат из свеклы с сыром и чесноком</t>
  </si>
  <si>
    <t>ТТК  № 227</t>
  </si>
  <si>
    <t>Щи из свежей капусты с картофелем и со сметаной</t>
  </si>
  <si>
    <t>ТТК № 28</t>
  </si>
  <si>
    <t>Рыба (тресковых пород)  тушеная в томате с овощами</t>
  </si>
  <si>
    <t>70/70</t>
  </si>
  <si>
    <t>ТТК № 223</t>
  </si>
  <si>
    <t>Картофельное пюре</t>
  </si>
  <si>
    <t>Плоды свежие (яблоко)</t>
  </si>
  <si>
    <t>ТТК № 13</t>
  </si>
  <si>
    <t>Рагу из индейки</t>
  </si>
  <si>
    <t>50/150</t>
  </si>
  <si>
    <t xml:space="preserve"> 4.1.50Скур</t>
  </si>
  <si>
    <t xml:space="preserve">Продукт кисломолоч.сладкий "Снежок" </t>
  </si>
  <si>
    <t>Рожок песочный с маком</t>
  </si>
  <si>
    <t xml:space="preserve">ВСЕГО ЗА 6-Й ДЕНЬ c ужином </t>
  </si>
  <si>
    <t xml:space="preserve">ВСЕГО ЗА 6-Й ДЕНЬс полдником </t>
  </si>
  <si>
    <t>ВСЕГО ЗА 6-Й ДЕНЬ</t>
  </si>
  <si>
    <t>Меню: 7 день</t>
  </si>
  <si>
    <t>ТТК № 371</t>
  </si>
  <si>
    <t>Бутерброд с маслом</t>
  </si>
  <si>
    <t>ТТК №158</t>
  </si>
  <si>
    <t>Макаронные изделия отварные с сыром</t>
  </si>
  <si>
    <t>200/30</t>
  </si>
  <si>
    <t>ТТК №10</t>
  </si>
  <si>
    <t>Котлета куриная с сыром, соус сметанный</t>
  </si>
  <si>
    <t>ТТК №194</t>
  </si>
  <si>
    <t>Капуста свежая тушеная</t>
  </si>
  <si>
    <t>Пирожок печеный с картофелем</t>
  </si>
  <si>
    <t xml:space="preserve">ВСЕГО ЗА 7-Й ДЕНЬ c ужином </t>
  </si>
  <si>
    <t xml:space="preserve">ВСЕГО ЗА 7-Й ДЕНЬ с полдником </t>
  </si>
  <si>
    <t>ВСЕГО ЗА 7-Й ДЕНЬ</t>
  </si>
  <si>
    <t>Меню: 8 день</t>
  </si>
  <si>
    <t>ТТК № 235</t>
  </si>
  <si>
    <t>Пудинг творожный запечённый с йогуртом</t>
  </si>
  <si>
    <t>130/70</t>
  </si>
  <si>
    <t>10.1.3Скур</t>
  </si>
  <si>
    <t>Кукуруза конс.</t>
  </si>
  <si>
    <t>ТТК № 233</t>
  </si>
  <si>
    <t>Суп картофельный с фасолью</t>
  </si>
  <si>
    <t>ТТК №20</t>
  </si>
  <si>
    <t>Жаркое по-домашнему со свининой</t>
  </si>
  <si>
    <t>565 УРЦП, Пермь 2013</t>
  </si>
  <si>
    <t>Булочка Дорожная</t>
  </si>
  <si>
    <t xml:space="preserve">ВСЕГО ЗА 8-Й ДЕНЬ c ужином </t>
  </si>
  <si>
    <t xml:space="preserve">ВСЕГО ЗА 8-Й ДЕНЬ с полдником </t>
  </si>
  <si>
    <t>ВСЕГО ЗА 8-Й ДЕНЬ</t>
  </si>
  <si>
    <t>Меню: 9 день</t>
  </si>
  <si>
    <t>ТТК № 203</t>
  </si>
  <si>
    <t>Бутерброд с сыром и маслом</t>
  </si>
  <si>
    <t>Икра свекольная</t>
  </si>
  <si>
    <t>ТТК №169</t>
  </si>
  <si>
    <t>Куриный бульон с яйцом и гренками</t>
  </si>
  <si>
    <t>170/20/20</t>
  </si>
  <si>
    <t>ТТК № 624</t>
  </si>
  <si>
    <t>Гуляш из свинины</t>
  </si>
  <si>
    <t>ТТК № 621</t>
  </si>
  <si>
    <t>ТТК № 243</t>
  </si>
  <si>
    <t>Сырники из творога запечённые</t>
  </si>
  <si>
    <t>ТТК №  369/1</t>
  </si>
  <si>
    <t>Соус клубничный</t>
  </si>
  <si>
    <t>Пирожок печеный с рисом и яйцом</t>
  </si>
  <si>
    <t>ВСЕГО ЗА 9-Й ДЕНЬ c ужином</t>
  </si>
  <si>
    <t xml:space="preserve">ВСЕГО ЗА 9-Й ДЕНЬ с полдником </t>
  </si>
  <si>
    <t>ВСЕГО ЗА 9-Й ДЕНЬ</t>
  </si>
  <si>
    <t>Меню: 10 день</t>
  </si>
  <si>
    <t>ТТК № 238/1</t>
  </si>
  <si>
    <t>Каша жидкая молочная из гречневой крупы</t>
  </si>
  <si>
    <t>ТТК № 214</t>
  </si>
  <si>
    <t>Суп картофельный с горохом</t>
  </si>
  <si>
    <t>ТТК № 300</t>
  </si>
  <si>
    <t>Фрикадельки из оленины в соусе брусничном</t>
  </si>
  <si>
    <t>ТТК №150</t>
  </si>
  <si>
    <t>ТТК  №  620</t>
  </si>
  <si>
    <t>Плов с курицей</t>
  </si>
  <si>
    <t>Плоды свежие (виноград)</t>
  </si>
  <si>
    <t>446, Сборник шк. 2007 год</t>
  </si>
  <si>
    <t>Кекс "Столичный"</t>
  </si>
  <si>
    <t>ВСЕГО ЗА 10-Й ДЕНЬ c ужином</t>
  </si>
  <si>
    <t xml:space="preserve">ВСЕГО ЗА 10-Й ДЕНЬ с полдником </t>
  </si>
  <si>
    <t>ВСЕГО ЗА 10-Й ДЕНЬ</t>
  </si>
  <si>
    <t>Меню: 11 день</t>
  </si>
  <si>
    <t>Меню: 12 день</t>
  </si>
  <si>
    <t>Меню: 13 день</t>
  </si>
  <si>
    <t>Меню: 14 день</t>
  </si>
  <si>
    <t>Меню: 15 день</t>
  </si>
  <si>
    <t>Меню: 16 день</t>
  </si>
  <si>
    <t>Меню: 17 день</t>
  </si>
  <si>
    <t>Меню: 18 день</t>
  </si>
  <si>
    <t>Меню: 19 день</t>
  </si>
  <si>
    <t>Меню: 20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</si>
</sst>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1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2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" fontId="2" fillId="2" borderId="0" xfId="0" applyNumberFormat="1" applyFont="1" applyFill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2" fontId="3" fillId="2" borderId="8" xfId="0" applyNumberFormat="1" applyFont="1" applyFill="1" applyBorder="1" applyAlignment="1">
      <alignment vertical="top" wrapText="1"/>
    </xf>
    <xf numFmtId="2" fontId="3" fillId="2" borderId="9" xfId="0" applyNumberFormat="1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2" fontId="3" fillId="2" borderId="13" xfId="0" applyNumberFormat="1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2" fontId="4" fillId="2" borderId="11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2" fontId="3" fillId="2" borderId="8" xfId="0" applyNumberFormat="1" applyFont="1" applyFill="1" applyBorder="1" applyAlignment="1">
      <alignment horizontal="center" vertical="top" wrapText="1"/>
    </xf>
    <xf numFmtId="2" fontId="3" fillId="2" borderId="15" xfId="0" applyNumberFormat="1" applyFont="1" applyFill="1" applyBorder="1" applyAlignment="1">
      <alignment horizontal="center" vertical="top" wrapText="1"/>
    </xf>
    <xf numFmtId="0" fontId="6" fillId="2" borderId="10" xfId="1" applyFont="1" applyFill="1" applyBorder="1" applyAlignment="1">
      <alignment vertical="top" wrapText="1"/>
    </xf>
    <xf numFmtId="0" fontId="3" fillId="2" borderId="16" xfId="1" applyFont="1" applyFill="1" applyBorder="1" applyAlignment="1">
      <alignment horizontal="left" vertical="top" wrapText="1"/>
    </xf>
    <xf numFmtId="0" fontId="3" fillId="2" borderId="11" xfId="1" applyFont="1" applyFill="1" applyBorder="1" applyAlignment="1">
      <alignment horizontal="center" vertical="top" wrapText="1"/>
    </xf>
    <xf numFmtId="2" fontId="3" fillId="2" borderId="11" xfId="1" applyNumberFormat="1" applyFont="1" applyFill="1" applyBorder="1" applyAlignment="1">
      <alignment horizontal="center" vertical="top" wrapText="1"/>
    </xf>
    <xf numFmtId="2" fontId="3" fillId="2" borderId="17" xfId="1" applyNumberFormat="1" applyFont="1" applyFill="1" applyBorder="1" applyAlignment="1">
      <alignment horizontal="center" vertical="top" wrapText="1"/>
    </xf>
    <xf numFmtId="0" fontId="6" fillId="2" borderId="18" xfId="1" applyFont="1" applyFill="1" applyBorder="1" applyAlignment="1">
      <alignment vertical="top" wrapText="1"/>
    </xf>
    <xf numFmtId="0" fontId="3" fillId="2" borderId="19" xfId="1" applyFont="1" applyFill="1" applyBorder="1" applyAlignment="1">
      <alignment vertical="top" wrapText="1"/>
    </xf>
    <xf numFmtId="0" fontId="3" fillId="2" borderId="19" xfId="1" applyFont="1" applyFill="1" applyBorder="1" applyAlignment="1">
      <alignment horizontal="center" vertical="top" wrapText="1"/>
    </xf>
    <xf numFmtId="2" fontId="3" fillId="2" borderId="19" xfId="1" applyNumberFormat="1" applyFont="1" applyFill="1" applyBorder="1" applyAlignment="1">
      <alignment horizontal="center" vertical="top" wrapText="1"/>
    </xf>
    <xf numFmtId="2" fontId="3" fillId="2" borderId="20" xfId="1" applyNumberFormat="1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top" wrapText="1"/>
    </xf>
    <xf numFmtId="2" fontId="3" fillId="2" borderId="21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vertical="top"/>
    </xf>
    <xf numFmtId="0" fontId="3" fillId="2" borderId="22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2" fontId="4" fillId="2" borderId="5" xfId="0" applyNumberFormat="1" applyFont="1" applyFill="1" applyBorder="1" applyAlignment="1">
      <alignment horizontal="center" vertical="top" wrapText="1"/>
    </xf>
    <xf numFmtId="2" fontId="4" fillId="2" borderId="6" xfId="0" applyNumberFormat="1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>
      <alignment horizontal="center" vertical="top" wrapText="1"/>
    </xf>
    <xf numFmtId="2" fontId="4" fillId="2" borderId="27" xfId="0" applyNumberFormat="1" applyFont="1" applyFill="1" applyBorder="1" applyAlignment="1">
      <alignment horizontal="center" vertical="top" wrapText="1"/>
    </xf>
    <xf numFmtId="2" fontId="3" fillId="2" borderId="28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top" wrapText="1"/>
    </xf>
    <xf numFmtId="0" fontId="4" fillId="2" borderId="29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2" fontId="4" fillId="2" borderId="29" xfId="0" applyNumberFormat="1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2" fontId="4" fillId="2" borderId="34" xfId="0" applyNumberFormat="1" applyFont="1" applyFill="1" applyBorder="1" applyAlignment="1">
      <alignment horizontal="center" vertical="top" wrapText="1"/>
    </xf>
    <xf numFmtId="2" fontId="3" fillId="2" borderId="15" xfId="0" applyNumberFormat="1" applyFont="1" applyFill="1" applyBorder="1" applyAlignment="1">
      <alignment vertical="top" wrapText="1"/>
    </xf>
    <xf numFmtId="0" fontId="6" fillId="2" borderId="10" xfId="2" applyFont="1" applyFill="1" applyBorder="1" applyAlignment="1">
      <alignment vertical="top" wrapText="1"/>
    </xf>
    <xf numFmtId="0" fontId="3" fillId="2" borderId="11" xfId="2" applyFont="1" applyFill="1" applyBorder="1" applyAlignment="1">
      <alignment vertical="top" wrapText="1"/>
    </xf>
    <xf numFmtId="0" fontId="3" fillId="2" borderId="11" xfId="2" applyFont="1" applyFill="1" applyBorder="1" applyAlignment="1">
      <alignment horizontal="center" vertical="top" wrapText="1"/>
    </xf>
    <xf numFmtId="2" fontId="3" fillId="2" borderId="11" xfId="2" applyNumberFormat="1" applyFont="1" applyFill="1" applyBorder="1" applyAlignment="1">
      <alignment horizontal="center" vertical="top" wrapText="1"/>
    </xf>
    <xf numFmtId="0" fontId="7" fillId="3" borderId="18" xfId="1" applyFont="1" applyFill="1" applyBorder="1" applyAlignment="1">
      <alignment vertical="center" wrapText="1"/>
    </xf>
    <xf numFmtId="0" fontId="3" fillId="3" borderId="19" xfId="1" applyFont="1" applyFill="1" applyBorder="1" applyAlignment="1">
      <alignment vertical="center" wrapText="1"/>
    </xf>
    <xf numFmtId="0" fontId="3" fillId="3" borderId="19" xfId="1" applyFont="1" applyFill="1" applyBorder="1" applyAlignment="1">
      <alignment horizontal="center" vertical="center" wrapText="1"/>
    </xf>
    <xf numFmtId="2" fontId="3" fillId="3" borderId="19" xfId="1" applyNumberFormat="1" applyFont="1" applyFill="1" applyBorder="1" applyAlignment="1">
      <alignment horizontal="center" vertical="center" wrapText="1"/>
    </xf>
    <xf numFmtId="2" fontId="3" fillId="3" borderId="20" xfId="1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6" fillId="2" borderId="18" xfId="1" applyFont="1" applyFill="1" applyBorder="1" applyAlignment="1">
      <alignment vertical="center" wrapText="1"/>
    </xf>
    <xf numFmtId="0" fontId="3" fillId="2" borderId="19" xfId="1" applyFont="1" applyFill="1" applyBorder="1" applyAlignment="1">
      <alignment vertical="center" wrapText="1"/>
    </xf>
    <xf numFmtId="0" fontId="3" fillId="2" borderId="19" xfId="1" applyFont="1" applyFill="1" applyBorder="1" applyAlignment="1">
      <alignment horizontal="center" vertical="center" wrapText="1"/>
    </xf>
    <xf numFmtId="2" fontId="3" fillId="2" borderId="19" xfId="1" applyNumberFormat="1" applyFont="1" applyFill="1" applyBorder="1" applyAlignment="1">
      <alignment horizontal="center" vertical="center" wrapText="1"/>
    </xf>
    <xf numFmtId="2" fontId="3" fillId="2" borderId="36" xfId="1" applyNumberFormat="1" applyFont="1" applyFill="1" applyBorder="1" applyAlignment="1">
      <alignment horizontal="center" vertical="center" wrapText="1"/>
    </xf>
    <xf numFmtId="2" fontId="3" fillId="2" borderId="37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3" fillId="2" borderId="38" xfId="0" applyFont="1" applyFill="1" applyBorder="1" applyAlignment="1">
      <alignment horizontal="center" vertical="top" wrapText="1"/>
    </xf>
    <xf numFmtId="0" fontId="2" fillId="2" borderId="39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center" vertical="top" wrapText="1"/>
    </xf>
    <xf numFmtId="0" fontId="2" fillId="2" borderId="42" xfId="0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top" wrapText="1"/>
    </xf>
    <xf numFmtId="0" fontId="4" fillId="2" borderId="44" xfId="0" applyFont="1" applyFill="1" applyBorder="1" applyAlignment="1">
      <alignment horizontal="center" vertical="top" wrapText="1"/>
    </xf>
    <xf numFmtId="0" fontId="4" fillId="2" borderId="45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 vertical="top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9" xfId="2" applyFont="1" applyFill="1" applyBorder="1" applyAlignment="1">
      <alignment vertical="top" wrapText="1"/>
    </xf>
    <xf numFmtId="0" fontId="3" fillId="2" borderId="19" xfId="2" applyFont="1" applyFill="1" applyBorder="1" applyAlignment="1">
      <alignment horizontal="center" vertical="top" wrapText="1"/>
    </xf>
    <xf numFmtId="2" fontId="3" fillId="2" borderId="19" xfId="2" applyNumberFormat="1" applyFont="1" applyFill="1" applyBorder="1" applyAlignment="1">
      <alignment horizontal="center" vertical="top" wrapText="1"/>
    </xf>
    <xf numFmtId="2" fontId="3" fillId="2" borderId="20" xfId="2" applyNumberFormat="1" applyFont="1" applyFill="1" applyBorder="1" applyAlignment="1">
      <alignment horizontal="center" vertical="top" wrapText="1"/>
    </xf>
    <xf numFmtId="0" fontId="3" fillId="2" borderId="51" xfId="0" applyFont="1" applyFill="1" applyBorder="1" applyAlignment="1">
      <alignment horizontal="center" vertical="top" wrapText="1"/>
    </xf>
    <xf numFmtId="2" fontId="3" fillId="2" borderId="51" xfId="0" applyNumberFormat="1" applyFont="1" applyFill="1" applyBorder="1" applyAlignment="1">
      <alignment horizontal="center" vertical="top" wrapText="1"/>
    </xf>
    <xf numFmtId="2" fontId="3" fillId="2" borderId="52" xfId="0" applyNumberFormat="1" applyFont="1" applyFill="1" applyBorder="1" applyAlignment="1">
      <alignment horizontal="center" vertical="top" wrapText="1"/>
    </xf>
    <xf numFmtId="2" fontId="3" fillId="2" borderId="53" xfId="1" applyNumberFormat="1" applyFont="1" applyFill="1" applyBorder="1" applyAlignment="1">
      <alignment horizontal="center" vertical="top" wrapText="1"/>
    </xf>
    <xf numFmtId="2" fontId="3" fillId="2" borderId="54" xfId="1" applyNumberFormat="1" applyFont="1" applyFill="1" applyBorder="1" applyAlignment="1">
      <alignment horizontal="center" vertical="top" wrapText="1"/>
    </xf>
    <xf numFmtId="0" fontId="6" fillId="2" borderId="55" xfId="0" applyFont="1" applyFill="1" applyBorder="1" applyAlignment="1">
      <alignment vertical="top" wrapText="1"/>
    </xf>
    <xf numFmtId="2" fontId="3" fillId="2" borderId="28" xfId="0" applyNumberFormat="1" applyFont="1" applyFill="1" applyBorder="1" applyAlignment="1">
      <alignment horizontal="center" vertical="top" wrapText="1"/>
    </xf>
    <xf numFmtId="2" fontId="4" fillId="2" borderId="9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3" fillId="2" borderId="17" xfId="0" applyFont="1" applyFill="1" applyBorder="1" applyAlignment="1">
      <alignment horizontal="center" vertical="top" wrapText="1"/>
    </xf>
    <xf numFmtId="2" fontId="3" fillId="2" borderId="56" xfId="0" applyNumberFormat="1" applyFont="1" applyFill="1" applyBorder="1" applyAlignment="1">
      <alignment horizontal="center" vertical="top" wrapText="1"/>
    </xf>
    <xf numFmtId="0" fontId="7" fillId="2" borderId="5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/>
    </xf>
    <xf numFmtId="0" fontId="3" fillId="2" borderId="57" xfId="0" applyFont="1" applyFill="1" applyBorder="1" applyAlignment="1">
      <alignment horizontal="center" vertical="top" wrapText="1"/>
    </xf>
    <xf numFmtId="0" fontId="3" fillId="2" borderId="58" xfId="0" applyFont="1" applyFill="1" applyBorder="1" applyAlignment="1">
      <alignment horizontal="center" vertical="top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top" wrapText="1"/>
    </xf>
    <xf numFmtId="0" fontId="3" fillId="2" borderId="11" xfId="1" applyFont="1" applyFill="1" applyBorder="1" applyAlignment="1">
      <alignment vertical="top" wrapText="1"/>
    </xf>
    <xf numFmtId="0" fontId="7" fillId="2" borderId="0" xfId="0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center" vertical="center" wrapText="1"/>
    </xf>
    <xf numFmtId="0" fontId="6" fillId="2" borderId="59" xfId="1" applyFont="1" applyFill="1" applyBorder="1" applyAlignment="1">
      <alignment vertical="top" wrapText="1"/>
    </xf>
    <xf numFmtId="2" fontId="3" fillId="2" borderId="36" xfId="1" applyNumberFormat="1" applyFont="1" applyFill="1" applyBorder="1" applyAlignment="1">
      <alignment horizontal="center" vertical="top" wrapText="1"/>
    </xf>
    <xf numFmtId="2" fontId="3" fillId="2" borderId="60" xfId="0" applyNumberFormat="1" applyFont="1" applyFill="1" applyBorder="1" applyAlignment="1">
      <alignment horizontal="center" vertical="top" wrapText="1"/>
    </xf>
    <xf numFmtId="0" fontId="3" fillId="2" borderId="61" xfId="1" applyFont="1" applyFill="1" applyBorder="1" applyAlignment="1">
      <alignment horizontal="center" vertical="top" wrapText="1"/>
    </xf>
    <xf numFmtId="0" fontId="3" fillId="2" borderId="62" xfId="1" applyFont="1" applyFill="1" applyBorder="1" applyAlignment="1">
      <alignment horizontal="center" vertical="top" wrapText="1"/>
    </xf>
    <xf numFmtId="0" fontId="4" fillId="2" borderId="63" xfId="1" applyFont="1" applyFill="1" applyBorder="1" applyAlignment="1">
      <alignment horizontal="center" vertical="top" wrapText="1"/>
    </xf>
    <xf numFmtId="2" fontId="4" fillId="2" borderId="63" xfId="1" applyNumberFormat="1" applyFont="1" applyFill="1" applyBorder="1" applyAlignment="1">
      <alignment horizontal="center" vertical="top" wrapText="1"/>
    </xf>
    <xf numFmtId="0" fontId="7" fillId="2" borderId="55" xfId="0" applyFont="1" applyFill="1" applyBorder="1" applyAlignment="1">
      <alignment vertical="top" wrapText="1"/>
    </xf>
    <xf numFmtId="0" fontId="7" fillId="3" borderId="59" xfId="1" applyFont="1" applyFill="1" applyBorder="1" applyAlignment="1">
      <alignment vertical="center" wrapText="1"/>
    </xf>
    <xf numFmtId="2" fontId="3" fillId="3" borderId="36" xfId="1" applyNumberFormat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2" fontId="3" fillId="2" borderId="11" xfId="1" applyNumberFormat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 wrapText="1"/>
    </xf>
    <xf numFmtId="2" fontId="3" fillId="2" borderId="64" xfId="1" applyNumberFormat="1" applyFont="1" applyFill="1" applyBorder="1" applyAlignment="1">
      <alignment horizontal="center" vertical="top" wrapText="1"/>
    </xf>
    <xf numFmtId="2" fontId="3" fillId="2" borderId="56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top" wrapText="1"/>
    </xf>
    <xf numFmtId="0" fontId="3" fillId="2" borderId="65" xfId="0" applyFont="1" applyFill="1" applyBorder="1" applyAlignment="1">
      <alignment horizontal="center" vertical="top" wrapText="1"/>
    </xf>
    <xf numFmtId="0" fontId="2" fillId="2" borderId="66" xfId="0" applyFont="1" applyFill="1" applyBorder="1" applyAlignment="1">
      <alignment horizontal="center" vertical="top" wrapText="1"/>
    </xf>
    <xf numFmtId="0" fontId="2" fillId="2" borderId="67" xfId="0" applyFont="1" applyFill="1" applyBorder="1" applyAlignment="1">
      <alignment horizontal="center" vertical="top" wrapText="1"/>
    </xf>
    <xf numFmtId="2" fontId="4" fillId="2" borderId="68" xfId="0" applyNumberFormat="1" applyFont="1" applyFill="1" applyBorder="1" applyAlignment="1">
      <alignment horizontal="center" vertical="top" wrapText="1"/>
    </xf>
    <xf numFmtId="0" fontId="4" fillId="2" borderId="69" xfId="0" applyFont="1" applyFill="1" applyBorder="1" applyAlignment="1">
      <alignment horizontal="center" vertical="top" wrapText="1"/>
    </xf>
    <xf numFmtId="0" fontId="4" fillId="2" borderId="70" xfId="0" applyFont="1" applyFill="1" applyBorder="1" applyAlignment="1">
      <alignment horizontal="center" vertical="top" wrapText="1"/>
    </xf>
    <xf numFmtId="0" fontId="3" fillId="2" borderId="71" xfId="0" applyFont="1" applyFill="1" applyBorder="1" applyAlignment="1">
      <alignment horizontal="center" vertical="top" wrapText="1"/>
    </xf>
    <xf numFmtId="2" fontId="4" fillId="2" borderId="71" xfId="0" applyNumberFormat="1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vertical="center" wrapText="1"/>
    </xf>
    <xf numFmtId="2" fontId="3" fillId="2" borderId="11" xfId="0" applyNumberFormat="1" applyFont="1" applyFill="1" applyBorder="1" applyAlignment="1">
      <alignment horizontal="left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72" xfId="0" applyFont="1" applyFill="1" applyBorder="1" applyAlignment="1">
      <alignment horizontal="center" vertical="top" wrapText="1"/>
    </xf>
    <xf numFmtId="0" fontId="3" fillId="2" borderId="73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center" vertical="top" wrapText="1"/>
    </xf>
    <xf numFmtId="0" fontId="3" fillId="2" borderId="23" xfId="1" applyFont="1" applyFill="1" applyBorder="1" applyAlignment="1">
      <alignment horizontal="center" vertical="top" wrapText="1"/>
    </xf>
    <xf numFmtId="0" fontId="4" fillId="2" borderId="11" xfId="1" applyFont="1" applyFill="1" applyBorder="1" applyAlignment="1">
      <alignment horizontal="center" vertical="top" wrapText="1"/>
    </xf>
    <xf numFmtId="2" fontId="4" fillId="2" borderId="11" xfId="1" applyNumberFormat="1" applyFont="1" applyFill="1" applyBorder="1" applyAlignment="1">
      <alignment horizontal="center" vertical="top" wrapText="1"/>
    </xf>
    <xf numFmtId="0" fontId="3" fillId="2" borderId="74" xfId="0" applyFont="1" applyFill="1" applyBorder="1" applyAlignment="1">
      <alignment horizontal="center" vertical="top" wrapText="1"/>
    </xf>
    <xf numFmtId="0" fontId="3" fillId="2" borderId="51" xfId="0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4" fillId="2" borderId="15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2" fontId="9" fillId="2" borderId="17" xfId="0" applyNumberFormat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vertical="center" wrapText="1"/>
    </xf>
    <xf numFmtId="0" fontId="3" fillId="2" borderId="11" xfId="2" applyFont="1" applyFill="1" applyBorder="1" applyAlignment="1">
      <alignment vertical="center" wrapText="1"/>
    </xf>
    <xf numFmtId="0" fontId="3" fillId="2" borderId="11" xfId="2" applyFont="1" applyFill="1" applyBorder="1" applyAlignment="1">
      <alignment horizontal="center" vertical="center" wrapText="1"/>
    </xf>
    <xf numFmtId="2" fontId="3" fillId="2" borderId="11" xfId="2" applyNumberFormat="1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top" wrapText="1"/>
    </xf>
    <xf numFmtId="14" fontId="6" fillId="2" borderId="10" xfId="0" applyNumberFormat="1" applyFont="1" applyFill="1" applyBorder="1" applyAlignment="1">
      <alignment vertical="top" wrapText="1"/>
    </xf>
    <xf numFmtId="0" fontId="3" fillId="2" borderId="75" xfId="1" applyFont="1" applyFill="1" applyBorder="1" applyAlignment="1">
      <alignment horizontal="center" vertical="top" wrapText="1"/>
    </xf>
    <xf numFmtId="2" fontId="3" fillId="2" borderId="75" xfId="1" applyNumberFormat="1" applyFont="1" applyFill="1" applyBorder="1" applyAlignment="1">
      <alignment horizontal="center" vertical="top" wrapText="1"/>
    </xf>
    <xf numFmtId="2" fontId="3" fillId="2" borderId="76" xfId="1" applyNumberFormat="1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2" fontId="10" fillId="2" borderId="47" xfId="0" applyNumberFormat="1" applyFont="1" applyFill="1" applyBorder="1" applyAlignment="1">
      <alignment horizontal="center" vertical="center" wrapText="1"/>
    </xf>
    <xf numFmtId="2" fontId="10" fillId="2" borderId="29" xfId="0" applyNumberFormat="1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3" fillId="2" borderId="77" xfId="0" applyNumberFormat="1" applyFont="1" applyFill="1" applyBorder="1" applyAlignment="1">
      <alignment horizontal="center" vertical="top" wrapText="1"/>
    </xf>
    <xf numFmtId="0" fontId="7" fillId="3" borderId="78" xfId="1" applyFont="1" applyFill="1" applyBorder="1" applyAlignment="1">
      <alignment vertical="center" wrapText="1"/>
    </xf>
    <xf numFmtId="0" fontId="3" fillId="3" borderId="79" xfId="1" applyFont="1" applyFill="1" applyBorder="1" applyAlignment="1">
      <alignment vertical="center" wrapText="1"/>
    </xf>
    <xf numFmtId="0" fontId="3" fillId="3" borderId="79" xfId="1" applyFont="1" applyFill="1" applyBorder="1" applyAlignment="1">
      <alignment horizontal="center" vertical="center" wrapText="1"/>
    </xf>
    <xf numFmtId="2" fontId="3" fillId="3" borderId="79" xfId="1" applyNumberFormat="1" applyFont="1" applyFill="1" applyBorder="1" applyAlignment="1">
      <alignment horizontal="center" vertical="center" wrapText="1"/>
    </xf>
    <xf numFmtId="2" fontId="3" fillId="3" borderId="80" xfId="1" applyNumberFormat="1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center" vertical="top" wrapText="1"/>
    </xf>
    <xf numFmtId="0" fontId="3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top" wrapText="1"/>
    </xf>
    <xf numFmtId="0" fontId="4" fillId="2" borderId="43" xfId="0" applyFont="1" applyFill="1" applyBorder="1" applyAlignment="1">
      <alignment horizontal="center" vertical="top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loads\&#1052;&#1077;&#1085;&#1102;%20&#1089;&#1077;&#1085;&#1090;&#1103;&#1073;&#1088;&#1100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"/>
      <sheetName val="12-18"/>
      <sheetName val="Распред пищ. и эн."/>
    </sheetNames>
    <sheetDataSet>
      <sheetData sheetId="0" refreshError="1">
        <row r="53">
          <cell r="L53">
            <v>10</v>
          </cell>
        </row>
        <row r="58">
          <cell r="L58">
            <v>35</v>
          </cell>
          <cell r="M58">
            <v>17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1"/>
  <sheetViews>
    <sheetView tabSelected="1" topLeftCell="A319" workbookViewId="0">
      <selection activeCell="B321" sqref="B321"/>
    </sheetView>
  </sheetViews>
  <sheetFormatPr defaultRowHeight="15" x14ac:dyDescent="0.25"/>
  <cols>
    <col min="2" max="2" width="15.5703125" customWidth="1"/>
  </cols>
  <sheetData>
    <row r="1" spans="1:15" x14ac:dyDescent="0.2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0</v>
      </c>
    </row>
    <row r="2" spans="1:15" ht="15.75" x14ac:dyDescent="0.25">
      <c r="A2" s="5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75" thickBot="1" x14ac:dyDescent="0.3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5">
      <c r="A4" s="6" t="s">
        <v>2</v>
      </c>
      <c r="B4" s="7" t="s">
        <v>3</v>
      </c>
      <c r="C4" s="7" t="s">
        <v>4</v>
      </c>
      <c r="D4" s="8" t="s">
        <v>5</v>
      </c>
      <c r="E4" s="8"/>
      <c r="F4" s="8"/>
      <c r="G4" s="9" t="s">
        <v>6</v>
      </c>
      <c r="H4" s="8" t="s">
        <v>7</v>
      </c>
      <c r="I4" s="8"/>
      <c r="J4" s="8"/>
      <c r="K4" s="8"/>
      <c r="L4" s="8" t="s">
        <v>8</v>
      </c>
      <c r="M4" s="8"/>
      <c r="N4" s="8"/>
      <c r="O4" s="10"/>
    </row>
    <row r="5" spans="1:15" ht="32.25" thickBot="1" x14ac:dyDescent="0.3">
      <c r="A5" s="11"/>
      <c r="B5" s="12"/>
      <c r="C5" s="12"/>
      <c r="D5" s="13" t="s">
        <v>9</v>
      </c>
      <c r="E5" s="13" t="s">
        <v>10</v>
      </c>
      <c r="F5" s="13" t="s">
        <v>11</v>
      </c>
      <c r="G5" s="14"/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3" t="s">
        <v>18</v>
      </c>
      <c r="O5" s="15" t="s">
        <v>19</v>
      </c>
    </row>
    <row r="6" spans="1:15" ht="16.5" thickTop="1" x14ac:dyDescent="0.25">
      <c r="A6" s="16" t="s">
        <v>20</v>
      </c>
      <c r="B6" s="17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20"/>
    </row>
    <row r="7" spans="1:15" ht="47.25" x14ac:dyDescent="0.25">
      <c r="A7" s="21" t="s">
        <v>21</v>
      </c>
      <c r="B7" s="22" t="s">
        <v>22</v>
      </c>
      <c r="C7" s="23">
        <v>200</v>
      </c>
      <c r="D7" s="24">
        <v>14.45</v>
      </c>
      <c r="E7" s="24">
        <v>21.16</v>
      </c>
      <c r="F7" s="24">
        <v>44.72</v>
      </c>
      <c r="G7" s="24">
        <v>442</v>
      </c>
      <c r="H7" s="24">
        <v>0.18</v>
      </c>
      <c r="I7" s="24">
        <v>0</v>
      </c>
      <c r="J7" s="24">
        <v>108</v>
      </c>
      <c r="K7" s="24">
        <v>0.92</v>
      </c>
      <c r="L7" s="24">
        <v>169.3</v>
      </c>
      <c r="M7" s="24">
        <v>154.30000000000001</v>
      </c>
      <c r="N7" s="24">
        <v>12.9</v>
      </c>
      <c r="O7" s="24">
        <v>0.51</v>
      </c>
    </row>
    <row r="8" spans="1:15" ht="47.25" x14ac:dyDescent="0.25">
      <c r="A8" s="21" t="s">
        <v>23</v>
      </c>
      <c r="B8" s="22" t="s">
        <v>24</v>
      </c>
      <c r="C8" s="23">
        <v>60</v>
      </c>
      <c r="D8" s="24">
        <v>1.86</v>
      </c>
      <c r="E8" s="24">
        <v>0.12</v>
      </c>
      <c r="F8" s="24">
        <v>3.9</v>
      </c>
      <c r="G8" s="24">
        <v>24</v>
      </c>
      <c r="H8" s="24">
        <v>0.06</v>
      </c>
      <c r="I8" s="24">
        <v>6</v>
      </c>
      <c r="J8" s="24">
        <v>0.18</v>
      </c>
      <c r="K8" s="24">
        <v>0</v>
      </c>
      <c r="L8" s="24">
        <v>12</v>
      </c>
      <c r="M8" s="24">
        <v>37.200000000000003</v>
      </c>
      <c r="N8" s="24">
        <v>12.6</v>
      </c>
      <c r="O8" s="25">
        <v>0.42</v>
      </c>
    </row>
    <row r="9" spans="1:15" ht="60" x14ac:dyDescent="0.25">
      <c r="A9" s="21" t="s">
        <v>25</v>
      </c>
      <c r="B9" s="22" t="s">
        <v>26</v>
      </c>
      <c r="C9" s="23">
        <v>40</v>
      </c>
      <c r="D9" s="24">
        <v>3.04</v>
      </c>
      <c r="E9" s="24">
        <v>0.32</v>
      </c>
      <c r="F9" s="24">
        <v>19.68</v>
      </c>
      <c r="G9" s="24">
        <v>94</v>
      </c>
      <c r="H9" s="24">
        <v>4.4000000000000004E-2</v>
      </c>
      <c r="I9" s="24">
        <v>0</v>
      </c>
      <c r="J9" s="24">
        <v>0</v>
      </c>
      <c r="K9" s="24">
        <v>0.44</v>
      </c>
      <c r="L9" s="24">
        <v>8</v>
      </c>
      <c r="M9" s="24">
        <v>26</v>
      </c>
      <c r="N9" s="24">
        <v>5.6</v>
      </c>
      <c r="O9" s="25">
        <v>0.44</v>
      </c>
    </row>
    <row r="10" spans="1:15" ht="60" x14ac:dyDescent="0.25">
      <c r="A10" s="26" t="s">
        <v>27</v>
      </c>
      <c r="B10" s="27" t="s">
        <v>28</v>
      </c>
      <c r="C10" s="23">
        <v>200</v>
      </c>
      <c r="D10" s="28">
        <v>0.1</v>
      </c>
      <c r="E10" s="28">
        <v>0</v>
      </c>
      <c r="F10" s="28">
        <v>15</v>
      </c>
      <c r="G10" s="28">
        <v>60</v>
      </c>
      <c r="H10" s="28">
        <v>0</v>
      </c>
      <c r="I10" s="28">
        <v>0</v>
      </c>
      <c r="J10" s="28">
        <v>0</v>
      </c>
      <c r="K10" s="28">
        <v>0</v>
      </c>
      <c r="L10" s="28">
        <v>11</v>
      </c>
      <c r="M10" s="28">
        <v>3</v>
      </c>
      <c r="N10" s="28">
        <v>1</v>
      </c>
      <c r="O10" s="29">
        <v>0.3</v>
      </c>
    </row>
    <row r="11" spans="1:15" ht="16.5" thickBot="1" x14ac:dyDescent="0.3">
      <c r="A11" s="30" t="s">
        <v>29</v>
      </c>
      <c r="B11" s="31"/>
      <c r="C11" s="32">
        <f>SUM(C7:C10)</f>
        <v>500</v>
      </c>
      <c r="D11" s="33">
        <f t="shared" ref="D11:O11" si="0">SUM(D7:D10)</f>
        <v>19.45</v>
      </c>
      <c r="E11" s="33">
        <f t="shared" si="0"/>
        <v>21.6</v>
      </c>
      <c r="F11" s="33">
        <f t="shared" si="0"/>
        <v>83.3</v>
      </c>
      <c r="G11" s="33">
        <f t="shared" si="0"/>
        <v>620</v>
      </c>
      <c r="H11" s="33">
        <f t="shared" si="0"/>
        <v>0.28399999999999997</v>
      </c>
      <c r="I11" s="33">
        <f t="shared" si="0"/>
        <v>6</v>
      </c>
      <c r="J11" s="33">
        <f t="shared" si="0"/>
        <v>108.18</v>
      </c>
      <c r="K11" s="33">
        <f t="shared" si="0"/>
        <v>1.36</v>
      </c>
      <c r="L11" s="33">
        <f t="shared" si="0"/>
        <v>200.3</v>
      </c>
      <c r="M11" s="33">
        <f t="shared" si="0"/>
        <v>220.5</v>
      </c>
      <c r="N11" s="33">
        <f t="shared" si="0"/>
        <v>32.1</v>
      </c>
      <c r="O11" s="33">
        <f t="shared" si="0"/>
        <v>1.67</v>
      </c>
    </row>
    <row r="12" spans="1:15" ht="16.5" thickTop="1" x14ac:dyDescent="0.25">
      <c r="A12" s="16" t="s">
        <v>30</v>
      </c>
      <c r="B12" s="17"/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</row>
    <row r="13" spans="1:15" ht="31.5" x14ac:dyDescent="0.25">
      <c r="A13" s="37" t="s">
        <v>31</v>
      </c>
      <c r="B13" s="38" t="s">
        <v>32</v>
      </c>
      <c r="C13" s="39">
        <v>60</v>
      </c>
      <c r="D13" s="40">
        <v>0.48</v>
      </c>
      <c r="E13" s="40">
        <v>0.06</v>
      </c>
      <c r="F13" s="40">
        <v>0.96</v>
      </c>
      <c r="G13" s="40">
        <v>7.8</v>
      </c>
      <c r="H13" s="40">
        <v>0.02</v>
      </c>
      <c r="I13" s="40">
        <v>3</v>
      </c>
      <c r="J13" s="40">
        <v>0</v>
      </c>
      <c r="K13" s="40">
        <v>0</v>
      </c>
      <c r="L13" s="40">
        <v>13.8</v>
      </c>
      <c r="M13" s="40">
        <v>14.4</v>
      </c>
      <c r="N13" s="40">
        <v>8.4</v>
      </c>
      <c r="O13" s="41">
        <v>0.36</v>
      </c>
    </row>
    <row r="14" spans="1:15" ht="78.75" x14ac:dyDescent="0.25">
      <c r="A14" s="42" t="s">
        <v>33</v>
      </c>
      <c r="B14" s="43" t="s">
        <v>34</v>
      </c>
      <c r="C14" s="44" t="s">
        <v>35</v>
      </c>
      <c r="D14" s="45">
        <v>9.92</v>
      </c>
      <c r="E14" s="45">
        <v>12.71</v>
      </c>
      <c r="F14" s="45">
        <v>19.21</v>
      </c>
      <c r="G14" s="45">
        <v>231.72</v>
      </c>
      <c r="H14" s="45">
        <v>0.15</v>
      </c>
      <c r="I14" s="45">
        <v>8.86</v>
      </c>
      <c r="J14" s="45">
        <v>105</v>
      </c>
      <c r="K14" s="45">
        <v>1.02</v>
      </c>
      <c r="L14" s="45">
        <v>158.66</v>
      </c>
      <c r="M14" s="45">
        <v>66.8</v>
      </c>
      <c r="N14" s="45">
        <v>6.74</v>
      </c>
      <c r="O14" s="46">
        <v>0.19</v>
      </c>
    </row>
    <row r="15" spans="1:15" ht="126" x14ac:dyDescent="0.25">
      <c r="A15" s="47" t="s">
        <v>36</v>
      </c>
      <c r="B15" s="48" t="s">
        <v>37</v>
      </c>
      <c r="C15" s="49">
        <v>120</v>
      </c>
      <c r="D15" s="50">
        <v>7.55</v>
      </c>
      <c r="E15" s="50">
        <v>12.67</v>
      </c>
      <c r="F15" s="50">
        <v>13.84</v>
      </c>
      <c r="G15" s="50">
        <v>200</v>
      </c>
      <c r="H15" s="50">
        <v>0.09</v>
      </c>
      <c r="I15" s="50">
        <v>3.5000000000000003E-2</v>
      </c>
      <c r="J15" s="50">
        <v>3.5900000000000001E-2</v>
      </c>
      <c r="K15" s="50">
        <v>0.32200000000000001</v>
      </c>
      <c r="L15" s="50">
        <v>207.66</v>
      </c>
      <c r="M15" s="50">
        <v>154.22</v>
      </c>
      <c r="N15" s="50">
        <v>12.67</v>
      </c>
      <c r="O15" s="50">
        <v>0.45</v>
      </c>
    </row>
    <row r="16" spans="1:15" ht="51" x14ac:dyDescent="0.25">
      <c r="A16" s="51" t="s">
        <v>38</v>
      </c>
      <c r="B16" s="48" t="s">
        <v>39</v>
      </c>
      <c r="C16" s="49">
        <v>150</v>
      </c>
      <c r="D16" s="50">
        <v>3.69</v>
      </c>
      <c r="E16" s="50">
        <v>4.01</v>
      </c>
      <c r="F16" s="50">
        <v>33.81</v>
      </c>
      <c r="G16" s="50">
        <v>204.6</v>
      </c>
      <c r="H16" s="50">
        <v>2.6999999999999996E-2</v>
      </c>
      <c r="I16" s="50">
        <v>0</v>
      </c>
      <c r="J16" s="50">
        <v>4.0500000000000001E-2</v>
      </c>
      <c r="K16" s="50">
        <v>0.28499999999999998</v>
      </c>
      <c r="L16" s="50">
        <v>5.0999999999999996</v>
      </c>
      <c r="M16" s="50">
        <v>70.8</v>
      </c>
      <c r="N16" s="50">
        <v>22.8</v>
      </c>
      <c r="O16" s="52">
        <v>0.52500000000000002</v>
      </c>
    </row>
    <row r="17" spans="1:15" ht="60" x14ac:dyDescent="0.25">
      <c r="A17" s="21" t="s">
        <v>40</v>
      </c>
      <c r="B17" s="22" t="s">
        <v>41</v>
      </c>
      <c r="C17" s="23">
        <v>70</v>
      </c>
      <c r="D17" s="24">
        <v>4.62</v>
      </c>
      <c r="E17" s="24">
        <v>0.84</v>
      </c>
      <c r="F17" s="24">
        <v>23.38</v>
      </c>
      <c r="G17" s="24">
        <v>121.8</v>
      </c>
      <c r="H17" s="24">
        <v>0.126</v>
      </c>
      <c r="I17" s="24">
        <v>0</v>
      </c>
      <c r="J17" s="24">
        <v>0</v>
      </c>
      <c r="K17" s="24">
        <v>0.98</v>
      </c>
      <c r="L17" s="24">
        <v>24.5</v>
      </c>
      <c r="M17" s="24">
        <v>110.6</v>
      </c>
      <c r="N17" s="24">
        <v>32.9</v>
      </c>
      <c r="O17" s="53">
        <v>2.73</v>
      </c>
    </row>
    <row r="18" spans="1:15" ht="63" x14ac:dyDescent="0.25">
      <c r="A18" s="21" t="s">
        <v>42</v>
      </c>
      <c r="B18" s="22" t="s">
        <v>43</v>
      </c>
      <c r="C18" s="23">
        <v>100</v>
      </c>
      <c r="D18" s="28">
        <v>0.8</v>
      </c>
      <c r="E18" s="28">
        <v>0.2</v>
      </c>
      <c r="F18" s="28">
        <v>7.5</v>
      </c>
      <c r="G18" s="28">
        <v>38</v>
      </c>
      <c r="H18" s="28">
        <v>0.06</v>
      </c>
      <c r="I18" s="28">
        <v>38</v>
      </c>
      <c r="J18" s="28">
        <v>0</v>
      </c>
      <c r="K18" s="28">
        <v>0.2</v>
      </c>
      <c r="L18" s="28">
        <v>35</v>
      </c>
      <c r="M18" s="28">
        <v>11</v>
      </c>
      <c r="N18" s="28">
        <v>17</v>
      </c>
      <c r="O18" s="54">
        <v>0.1</v>
      </c>
    </row>
    <row r="19" spans="1:15" ht="60" x14ac:dyDescent="0.25">
      <c r="A19" s="21" t="s">
        <v>44</v>
      </c>
      <c r="B19" s="55" t="s">
        <v>45</v>
      </c>
      <c r="C19" s="23">
        <v>200</v>
      </c>
      <c r="D19" s="24">
        <v>0.3</v>
      </c>
      <c r="E19" s="24">
        <v>0</v>
      </c>
      <c r="F19" s="24">
        <v>20.100000000000001</v>
      </c>
      <c r="G19" s="24">
        <v>81</v>
      </c>
      <c r="H19" s="24">
        <v>0</v>
      </c>
      <c r="I19" s="24">
        <v>0.8</v>
      </c>
      <c r="J19" s="24">
        <v>0</v>
      </c>
      <c r="K19" s="24">
        <v>0</v>
      </c>
      <c r="L19" s="24">
        <v>10</v>
      </c>
      <c r="M19" s="24">
        <v>6</v>
      </c>
      <c r="N19" s="24">
        <v>3</v>
      </c>
      <c r="O19" s="53">
        <v>0.6</v>
      </c>
    </row>
    <row r="20" spans="1:15" ht="16.5" thickBot="1" x14ac:dyDescent="0.3">
      <c r="A20" s="56" t="s">
        <v>46</v>
      </c>
      <c r="B20" s="57"/>
      <c r="C20" s="32">
        <f>SUM(C13:C19)</f>
        <v>700</v>
      </c>
      <c r="D20" s="58">
        <f>SUM(D13:D19)</f>
        <v>27.360000000000003</v>
      </c>
      <c r="E20" s="58">
        <f>SUM(E13:E19)</f>
        <v>30.490000000000002</v>
      </c>
      <c r="F20" s="58">
        <f>SUM(F13:F19)</f>
        <v>118.80000000000001</v>
      </c>
      <c r="G20" s="58">
        <f>SUM(G13:G19)</f>
        <v>884.92</v>
      </c>
      <c r="H20" s="58">
        <f t="shared" ref="H20:O20" si="1">SUM(H13:H19)</f>
        <v>0.47300000000000003</v>
      </c>
      <c r="I20" s="58">
        <f t="shared" si="1"/>
        <v>50.694999999999993</v>
      </c>
      <c r="J20" s="58">
        <f t="shared" si="1"/>
        <v>105.07639999999999</v>
      </c>
      <c r="K20" s="58">
        <f t="shared" si="1"/>
        <v>2.8070000000000004</v>
      </c>
      <c r="L20" s="58">
        <f t="shared" si="1"/>
        <v>454.72</v>
      </c>
      <c r="M20" s="58">
        <f t="shared" si="1"/>
        <v>433.82000000000005</v>
      </c>
      <c r="N20" s="58">
        <f t="shared" si="1"/>
        <v>103.50999999999999</v>
      </c>
      <c r="O20" s="59">
        <f t="shared" si="1"/>
        <v>4.9549999999999992</v>
      </c>
    </row>
    <row r="21" spans="1:15" ht="16.5" thickTop="1" x14ac:dyDescent="0.25">
      <c r="A21" s="60" t="s">
        <v>47</v>
      </c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</row>
    <row r="22" spans="1:15" ht="110.25" x14ac:dyDescent="0.25">
      <c r="A22" s="47" t="s">
        <v>48</v>
      </c>
      <c r="B22" s="48" t="s">
        <v>49</v>
      </c>
      <c r="C22" s="49">
        <v>110</v>
      </c>
      <c r="D22" s="50">
        <v>11.07</v>
      </c>
      <c r="E22" s="50">
        <v>10.67</v>
      </c>
      <c r="F22" s="50">
        <v>12.01</v>
      </c>
      <c r="G22" s="50">
        <v>178.77</v>
      </c>
      <c r="H22" s="50">
        <v>4.3499999999999997E-2</v>
      </c>
      <c r="I22" s="50">
        <v>2.177</v>
      </c>
      <c r="J22" s="50">
        <v>0.06</v>
      </c>
      <c r="K22" s="50">
        <v>1.248</v>
      </c>
      <c r="L22" s="50">
        <v>54.41</v>
      </c>
      <c r="M22" s="50">
        <v>102.36799999999999</v>
      </c>
      <c r="N22" s="50">
        <v>18.608000000000001</v>
      </c>
      <c r="O22" s="65">
        <v>1.2870000000000001</v>
      </c>
    </row>
    <row r="23" spans="1:15" ht="78.75" x14ac:dyDescent="0.25">
      <c r="A23" s="42" t="s">
        <v>50</v>
      </c>
      <c r="B23" s="43" t="s">
        <v>51</v>
      </c>
      <c r="C23" s="44">
        <v>180</v>
      </c>
      <c r="D23" s="45">
        <v>3.6</v>
      </c>
      <c r="E23" s="45">
        <v>9.08</v>
      </c>
      <c r="F23" s="45">
        <v>52.92</v>
      </c>
      <c r="G23" s="45">
        <v>235.56</v>
      </c>
      <c r="H23" s="45">
        <v>0.16</v>
      </c>
      <c r="I23" s="45">
        <v>1.3</v>
      </c>
      <c r="J23" s="45">
        <v>64.84</v>
      </c>
      <c r="K23" s="45">
        <v>0.18</v>
      </c>
      <c r="L23" s="45">
        <f>'[1]7-11'!L58/150*180</f>
        <v>42</v>
      </c>
      <c r="M23" s="45">
        <f>'[1]7-11'!M58/150*180</f>
        <v>20.399999999999999</v>
      </c>
      <c r="N23" s="45">
        <v>34.200000000000003</v>
      </c>
      <c r="O23" s="46">
        <v>4.58</v>
      </c>
    </row>
    <row r="24" spans="1:15" ht="60" x14ac:dyDescent="0.25">
      <c r="A24" s="21" t="s">
        <v>40</v>
      </c>
      <c r="B24" s="22" t="s">
        <v>41</v>
      </c>
      <c r="C24" s="23">
        <v>50</v>
      </c>
      <c r="D24" s="24">
        <v>3.3</v>
      </c>
      <c r="E24" s="24">
        <v>0.6</v>
      </c>
      <c r="F24" s="24">
        <v>16.7</v>
      </c>
      <c r="G24" s="24">
        <v>87</v>
      </c>
      <c r="H24" s="24">
        <v>0.09</v>
      </c>
      <c r="I24" s="24">
        <v>0</v>
      </c>
      <c r="J24" s="24">
        <v>0</v>
      </c>
      <c r="K24" s="24">
        <v>0.7</v>
      </c>
      <c r="L24" s="24">
        <v>17.5</v>
      </c>
      <c r="M24" s="24">
        <v>79</v>
      </c>
      <c r="N24" s="24">
        <v>23.5</v>
      </c>
      <c r="O24" s="53">
        <v>1.95</v>
      </c>
    </row>
    <row r="25" spans="1:15" ht="141.75" x14ac:dyDescent="0.25">
      <c r="A25" s="21" t="s">
        <v>44</v>
      </c>
      <c r="B25" s="66" t="s">
        <v>52</v>
      </c>
      <c r="C25" s="23">
        <v>200</v>
      </c>
      <c r="D25" s="24">
        <v>1</v>
      </c>
      <c r="E25" s="24">
        <v>0.2</v>
      </c>
      <c r="F25" s="24">
        <v>0.4</v>
      </c>
      <c r="G25" s="24">
        <v>92</v>
      </c>
      <c r="H25" s="24">
        <v>0.02</v>
      </c>
      <c r="I25" s="24">
        <v>4</v>
      </c>
      <c r="J25" s="24">
        <v>0</v>
      </c>
      <c r="K25" s="24">
        <v>0</v>
      </c>
      <c r="L25" s="24">
        <v>14</v>
      </c>
      <c r="M25" s="24">
        <v>0</v>
      </c>
      <c r="N25" s="24">
        <v>0</v>
      </c>
      <c r="O25" s="53">
        <v>2.8</v>
      </c>
    </row>
    <row r="26" spans="1:15" ht="16.5" thickBot="1" x14ac:dyDescent="0.3">
      <c r="A26" s="56" t="s">
        <v>53</v>
      </c>
      <c r="B26" s="57"/>
      <c r="C26" s="67">
        <f>SUM(C22:C25)</f>
        <v>540</v>
      </c>
      <c r="D26" s="58">
        <f>SUM(D22:D25)</f>
        <v>18.97</v>
      </c>
      <c r="E26" s="58">
        <f t="shared" ref="E26:O26" si="2">SUM(E22:E25)</f>
        <v>20.55</v>
      </c>
      <c r="F26" s="58">
        <f t="shared" si="2"/>
        <v>82.030000000000015</v>
      </c>
      <c r="G26" s="58">
        <f t="shared" si="2"/>
        <v>593.33000000000004</v>
      </c>
      <c r="H26" s="58">
        <f t="shared" si="2"/>
        <v>0.3135</v>
      </c>
      <c r="I26" s="58">
        <f t="shared" si="2"/>
        <v>7.4770000000000003</v>
      </c>
      <c r="J26" s="58">
        <f t="shared" si="2"/>
        <v>64.900000000000006</v>
      </c>
      <c r="K26" s="58">
        <f t="shared" si="2"/>
        <v>2.1280000000000001</v>
      </c>
      <c r="L26" s="58">
        <f t="shared" si="2"/>
        <v>127.91</v>
      </c>
      <c r="M26" s="58">
        <f t="shared" si="2"/>
        <v>201.768</v>
      </c>
      <c r="N26" s="58">
        <f t="shared" si="2"/>
        <v>76.308000000000007</v>
      </c>
      <c r="O26" s="58">
        <f t="shared" si="2"/>
        <v>10.617000000000001</v>
      </c>
    </row>
    <row r="27" spans="1:15" ht="16.5" thickTop="1" x14ac:dyDescent="0.25">
      <c r="A27" s="16" t="s">
        <v>54</v>
      </c>
      <c r="B27" s="17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6"/>
    </row>
    <row r="28" spans="1:15" ht="60" x14ac:dyDescent="0.25">
      <c r="A28" s="21" t="s">
        <v>55</v>
      </c>
      <c r="B28" s="22" t="s">
        <v>56</v>
      </c>
      <c r="C28" s="23">
        <v>240</v>
      </c>
      <c r="D28" s="28">
        <v>6.96</v>
      </c>
      <c r="E28" s="28">
        <v>6</v>
      </c>
      <c r="F28" s="28">
        <v>9.6</v>
      </c>
      <c r="G28" s="28">
        <v>120</v>
      </c>
      <c r="H28" s="28">
        <v>9.6000000000000002E-2</v>
      </c>
      <c r="I28" s="28">
        <v>1.68</v>
      </c>
      <c r="J28" s="28">
        <v>4.8000000000000001E-2</v>
      </c>
      <c r="K28" s="28">
        <v>0</v>
      </c>
      <c r="L28" s="28">
        <v>288</v>
      </c>
      <c r="M28" s="28">
        <v>216</v>
      </c>
      <c r="N28" s="28">
        <v>33.6</v>
      </c>
      <c r="O28" s="54">
        <v>0.24</v>
      </c>
    </row>
    <row r="29" spans="1:15" ht="60" x14ac:dyDescent="0.25">
      <c r="A29" s="47" t="s">
        <v>57</v>
      </c>
      <c r="B29" s="68" t="s">
        <v>58</v>
      </c>
      <c r="C29" s="69">
        <v>60</v>
      </c>
      <c r="D29" s="49">
        <v>5.48</v>
      </c>
      <c r="E29" s="49">
        <v>6.53</v>
      </c>
      <c r="F29" s="49">
        <v>26.75</v>
      </c>
      <c r="G29" s="49">
        <v>181.44</v>
      </c>
      <c r="H29" s="49">
        <v>0.05</v>
      </c>
      <c r="I29" s="49">
        <v>0.12</v>
      </c>
      <c r="J29" s="49">
        <v>0.08</v>
      </c>
      <c r="K29" s="49">
        <v>0.48</v>
      </c>
      <c r="L29" s="49">
        <v>39.6</v>
      </c>
      <c r="M29" s="49">
        <v>74.400000000000006</v>
      </c>
      <c r="N29" s="49">
        <v>8.4</v>
      </c>
      <c r="O29" s="69">
        <v>0.48</v>
      </c>
    </row>
    <row r="30" spans="1:15" ht="16.5" thickBot="1" x14ac:dyDescent="0.3">
      <c r="A30" s="56" t="s">
        <v>59</v>
      </c>
      <c r="B30" s="57"/>
      <c r="C30" s="70">
        <f>SUM(C28:C29)</f>
        <v>300</v>
      </c>
      <c r="D30" s="71">
        <f>SUM(D28:D29)</f>
        <v>12.440000000000001</v>
      </c>
      <c r="E30" s="71">
        <f t="shared" ref="E30:O30" si="3">SUM(E28:E29)</f>
        <v>12.530000000000001</v>
      </c>
      <c r="F30" s="71">
        <f t="shared" si="3"/>
        <v>36.35</v>
      </c>
      <c r="G30" s="71">
        <f t="shared" si="3"/>
        <v>301.44</v>
      </c>
      <c r="H30" s="71">
        <f t="shared" si="3"/>
        <v>0.14600000000000002</v>
      </c>
      <c r="I30" s="71">
        <f t="shared" si="3"/>
        <v>1.7999999999999998</v>
      </c>
      <c r="J30" s="71">
        <f t="shared" si="3"/>
        <v>0.128</v>
      </c>
      <c r="K30" s="71">
        <f t="shared" si="3"/>
        <v>0.48</v>
      </c>
      <c r="L30" s="71">
        <f t="shared" si="3"/>
        <v>327.60000000000002</v>
      </c>
      <c r="M30" s="71">
        <f t="shared" si="3"/>
        <v>290.39999999999998</v>
      </c>
      <c r="N30" s="71">
        <f t="shared" si="3"/>
        <v>42</v>
      </c>
      <c r="O30" s="71">
        <f t="shared" si="3"/>
        <v>0.72</v>
      </c>
    </row>
    <row r="31" spans="1:15" ht="17.25" thickTop="1" thickBot="1" x14ac:dyDescent="0.3">
      <c r="A31" s="72" t="s">
        <v>60</v>
      </c>
      <c r="B31" s="73"/>
      <c r="C31" s="74"/>
      <c r="D31" s="71">
        <f>D11+D20+D26</f>
        <v>65.78</v>
      </c>
      <c r="E31" s="71">
        <f t="shared" ref="E31:O31" si="4">E11+E20+E26</f>
        <v>72.64</v>
      </c>
      <c r="F31" s="71">
        <f t="shared" si="4"/>
        <v>284.13000000000005</v>
      </c>
      <c r="G31" s="71">
        <f t="shared" si="4"/>
        <v>2098.25</v>
      </c>
      <c r="H31" s="71">
        <f t="shared" si="4"/>
        <v>1.0705</v>
      </c>
      <c r="I31" s="71">
        <f t="shared" si="4"/>
        <v>64.171999999999997</v>
      </c>
      <c r="J31" s="71">
        <f t="shared" si="4"/>
        <v>278.15639999999996</v>
      </c>
      <c r="K31" s="71">
        <f t="shared" si="4"/>
        <v>6.2950000000000008</v>
      </c>
      <c r="L31" s="71">
        <f t="shared" si="4"/>
        <v>782.93</v>
      </c>
      <c r="M31" s="71">
        <f t="shared" si="4"/>
        <v>856.08800000000008</v>
      </c>
      <c r="N31" s="71">
        <f t="shared" si="4"/>
        <v>211.91800000000001</v>
      </c>
      <c r="O31" s="71">
        <f t="shared" si="4"/>
        <v>17.242000000000001</v>
      </c>
    </row>
    <row r="32" spans="1:15" ht="17.25" thickTop="1" thickBot="1" x14ac:dyDescent="0.3">
      <c r="A32" s="72" t="s">
        <v>61</v>
      </c>
      <c r="B32" s="73"/>
      <c r="C32" s="74"/>
      <c r="D32" s="71">
        <f>D11+D20+D30</f>
        <v>59.25</v>
      </c>
      <c r="E32" s="71">
        <f t="shared" ref="E32:O32" si="5">E11+E20+E30</f>
        <v>64.62</v>
      </c>
      <c r="F32" s="71">
        <f t="shared" si="5"/>
        <v>238.45000000000002</v>
      </c>
      <c r="G32" s="71">
        <f t="shared" si="5"/>
        <v>1806.3600000000001</v>
      </c>
      <c r="H32" s="71">
        <f t="shared" si="5"/>
        <v>0.90300000000000002</v>
      </c>
      <c r="I32" s="71">
        <f t="shared" si="5"/>
        <v>58.49499999999999</v>
      </c>
      <c r="J32" s="71">
        <f t="shared" si="5"/>
        <v>213.38439999999997</v>
      </c>
      <c r="K32" s="71">
        <f t="shared" si="5"/>
        <v>4.6470000000000002</v>
      </c>
      <c r="L32" s="71">
        <f t="shared" si="5"/>
        <v>982.62</v>
      </c>
      <c r="M32" s="71">
        <f t="shared" si="5"/>
        <v>944.72</v>
      </c>
      <c r="N32" s="71">
        <f t="shared" si="5"/>
        <v>177.60999999999999</v>
      </c>
      <c r="O32" s="71">
        <f t="shared" si="5"/>
        <v>7.3449999999999989</v>
      </c>
    </row>
    <row r="33" spans="1:15" ht="17.25" thickTop="1" thickBot="1" x14ac:dyDescent="0.3">
      <c r="A33" s="75" t="s">
        <v>62</v>
      </c>
      <c r="B33" s="76"/>
      <c r="C33" s="77"/>
      <c r="D33" s="78">
        <f>D11+D20+D26+D30</f>
        <v>78.22</v>
      </c>
      <c r="E33" s="78">
        <f t="shared" ref="E33:O33" si="6">E11+E20+E26+E30</f>
        <v>85.17</v>
      </c>
      <c r="F33" s="78">
        <f t="shared" si="6"/>
        <v>320.48000000000008</v>
      </c>
      <c r="G33" s="78">
        <f t="shared" si="6"/>
        <v>2399.69</v>
      </c>
      <c r="H33" s="78">
        <f t="shared" si="6"/>
        <v>1.2164999999999999</v>
      </c>
      <c r="I33" s="78">
        <f t="shared" si="6"/>
        <v>65.971999999999994</v>
      </c>
      <c r="J33" s="78">
        <f t="shared" si="6"/>
        <v>278.28439999999995</v>
      </c>
      <c r="K33" s="78">
        <f t="shared" si="6"/>
        <v>6.7750000000000004</v>
      </c>
      <c r="L33" s="78">
        <f t="shared" si="6"/>
        <v>1110.53</v>
      </c>
      <c r="M33" s="78">
        <f t="shared" si="6"/>
        <v>1146.4880000000001</v>
      </c>
      <c r="N33" s="78">
        <f t="shared" si="6"/>
        <v>253.91800000000001</v>
      </c>
      <c r="O33" s="78">
        <f t="shared" si="6"/>
        <v>17.962</v>
      </c>
    </row>
    <row r="34" spans="1:15" x14ac:dyDescent="0.25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 t="s">
        <v>0</v>
      </c>
    </row>
    <row r="35" spans="1:15" ht="16.5" thickBot="1" x14ac:dyDescent="0.3">
      <c r="A35" s="5" t="s">
        <v>63</v>
      </c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x14ac:dyDescent="0.25">
      <c r="A36" s="6" t="s">
        <v>2</v>
      </c>
      <c r="B36" s="7" t="s">
        <v>3</v>
      </c>
      <c r="C36" s="7" t="s">
        <v>4</v>
      </c>
      <c r="D36" s="8" t="s">
        <v>5</v>
      </c>
      <c r="E36" s="8"/>
      <c r="F36" s="8"/>
      <c r="G36" s="9" t="s">
        <v>6</v>
      </c>
      <c r="H36" s="8" t="s">
        <v>7</v>
      </c>
      <c r="I36" s="8"/>
      <c r="J36" s="8"/>
      <c r="K36" s="8"/>
      <c r="L36" s="8" t="s">
        <v>8</v>
      </c>
      <c r="M36" s="8"/>
      <c r="N36" s="8"/>
      <c r="O36" s="10"/>
    </row>
    <row r="37" spans="1:15" ht="32.25" thickBot="1" x14ac:dyDescent="0.3">
      <c r="A37" s="11"/>
      <c r="B37" s="12"/>
      <c r="C37" s="12"/>
      <c r="D37" s="13" t="s">
        <v>9</v>
      </c>
      <c r="E37" s="13" t="s">
        <v>10</v>
      </c>
      <c r="F37" s="13" t="s">
        <v>11</v>
      </c>
      <c r="G37" s="14"/>
      <c r="H37" s="13" t="s">
        <v>12</v>
      </c>
      <c r="I37" s="13" t="s">
        <v>13</v>
      </c>
      <c r="J37" s="13" t="s">
        <v>14</v>
      </c>
      <c r="K37" s="13" t="s">
        <v>15</v>
      </c>
      <c r="L37" s="13" t="s">
        <v>16</v>
      </c>
      <c r="M37" s="13" t="s">
        <v>17</v>
      </c>
      <c r="N37" s="13" t="s">
        <v>18</v>
      </c>
      <c r="O37" s="15" t="s">
        <v>19</v>
      </c>
    </row>
    <row r="38" spans="1:15" ht="16.5" thickTop="1" x14ac:dyDescent="0.25">
      <c r="A38" s="16" t="s">
        <v>20</v>
      </c>
      <c r="B38" s="17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79"/>
    </row>
    <row r="39" spans="1:15" ht="94.5" x14ac:dyDescent="0.25">
      <c r="A39" s="21" t="s">
        <v>64</v>
      </c>
      <c r="B39" s="22" t="s">
        <v>65</v>
      </c>
      <c r="C39" s="23">
        <v>170</v>
      </c>
      <c r="D39" s="24">
        <v>14.97</v>
      </c>
      <c r="E39" s="24">
        <v>5.2130000000000001</v>
      </c>
      <c r="F39" s="24">
        <v>37.81</v>
      </c>
      <c r="G39" s="24">
        <v>257.19</v>
      </c>
      <c r="H39" s="24">
        <v>0.21</v>
      </c>
      <c r="I39" s="24">
        <v>0.02</v>
      </c>
      <c r="J39" s="24">
        <v>182</v>
      </c>
      <c r="K39" s="24">
        <v>0.72</v>
      </c>
      <c r="L39" s="24">
        <v>135.82</v>
      </c>
      <c r="M39" s="24">
        <v>184.55</v>
      </c>
      <c r="N39" s="24">
        <v>40</v>
      </c>
      <c r="O39" s="53">
        <v>0.5</v>
      </c>
    </row>
    <row r="40" spans="1:15" ht="78.75" x14ac:dyDescent="0.25">
      <c r="A40" s="21" t="s">
        <v>66</v>
      </c>
      <c r="B40" s="22" t="s">
        <v>67</v>
      </c>
      <c r="C40" s="23">
        <v>60</v>
      </c>
      <c r="D40" s="24">
        <v>2.74</v>
      </c>
      <c r="E40" s="24">
        <v>14.28</v>
      </c>
      <c r="F40" s="24">
        <v>18</v>
      </c>
      <c r="G40" s="24">
        <v>207.52</v>
      </c>
      <c r="H40" s="24">
        <v>0.05</v>
      </c>
      <c r="I40" s="24">
        <v>0</v>
      </c>
      <c r="J40" s="24">
        <v>60</v>
      </c>
      <c r="K40" s="24">
        <v>0.3</v>
      </c>
      <c r="L40" s="24">
        <v>49.2</v>
      </c>
      <c r="M40" s="24">
        <v>13</v>
      </c>
      <c r="N40" s="24">
        <v>6.05</v>
      </c>
      <c r="O40" s="24">
        <v>1.28</v>
      </c>
    </row>
    <row r="41" spans="1:15" ht="60" x14ac:dyDescent="0.25">
      <c r="A41" s="21" t="s">
        <v>42</v>
      </c>
      <c r="B41" s="22" t="s">
        <v>68</v>
      </c>
      <c r="C41" s="23">
        <v>100</v>
      </c>
      <c r="D41" s="24">
        <v>1.5</v>
      </c>
      <c r="E41" s="24">
        <v>0.5</v>
      </c>
      <c r="F41" s="24">
        <v>21</v>
      </c>
      <c r="G41" s="24">
        <v>96</v>
      </c>
      <c r="H41" s="24">
        <v>0.04</v>
      </c>
      <c r="I41" s="24">
        <v>10</v>
      </c>
      <c r="J41" s="24">
        <v>0</v>
      </c>
      <c r="K41" s="24">
        <v>0.4</v>
      </c>
      <c r="L41" s="24">
        <v>8</v>
      </c>
      <c r="M41" s="24">
        <v>28</v>
      </c>
      <c r="N41" s="24">
        <v>42</v>
      </c>
      <c r="O41" s="53">
        <v>0.6</v>
      </c>
    </row>
    <row r="42" spans="1:15" ht="60" x14ac:dyDescent="0.25">
      <c r="A42" s="21" t="s">
        <v>69</v>
      </c>
      <c r="B42" s="22" t="s">
        <v>70</v>
      </c>
      <c r="C42" s="23">
        <v>200</v>
      </c>
      <c r="D42" s="24">
        <v>0.1</v>
      </c>
      <c r="E42" s="24">
        <v>0</v>
      </c>
      <c r="F42" s="24">
        <v>15.2</v>
      </c>
      <c r="G42" s="24">
        <v>61</v>
      </c>
      <c r="H42" s="24">
        <v>0</v>
      </c>
      <c r="I42" s="24">
        <v>2.8</v>
      </c>
      <c r="J42" s="24">
        <v>0</v>
      </c>
      <c r="K42" s="24">
        <v>0</v>
      </c>
      <c r="L42" s="24">
        <v>14.2</v>
      </c>
      <c r="M42" s="24">
        <v>4</v>
      </c>
      <c r="N42" s="24">
        <v>2</v>
      </c>
      <c r="O42" s="53">
        <v>0.4</v>
      </c>
    </row>
    <row r="43" spans="1:15" ht="16.5" thickBot="1" x14ac:dyDescent="0.3">
      <c r="A43" s="30" t="s">
        <v>29</v>
      </c>
      <c r="B43" s="31"/>
      <c r="C43" s="70">
        <f>SUM(C39:C42)</f>
        <v>530</v>
      </c>
      <c r="D43" s="58">
        <f>SUM(D39:D42)</f>
        <v>19.310000000000002</v>
      </c>
      <c r="E43" s="58">
        <f t="shared" ref="E43:O43" si="7">SUM(E39:E42)</f>
        <v>19.992999999999999</v>
      </c>
      <c r="F43" s="58">
        <f t="shared" si="7"/>
        <v>92.01</v>
      </c>
      <c r="G43" s="58">
        <f t="shared" si="7"/>
        <v>621.71</v>
      </c>
      <c r="H43" s="58">
        <f t="shared" si="7"/>
        <v>0.3</v>
      </c>
      <c r="I43" s="58">
        <f t="shared" si="7"/>
        <v>12.82</v>
      </c>
      <c r="J43" s="58">
        <f t="shared" si="7"/>
        <v>242</v>
      </c>
      <c r="K43" s="58">
        <f t="shared" si="7"/>
        <v>1.42</v>
      </c>
      <c r="L43" s="58">
        <f t="shared" si="7"/>
        <v>207.21999999999997</v>
      </c>
      <c r="M43" s="58">
        <f t="shared" si="7"/>
        <v>229.55</v>
      </c>
      <c r="N43" s="58">
        <f t="shared" si="7"/>
        <v>90.05</v>
      </c>
      <c r="O43" s="58">
        <f t="shared" si="7"/>
        <v>2.78</v>
      </c>
    </row>
    <row r="44" spans="1:15" ht="16.5" thickTop="1" x14ac:dyDescent="0.25">
      <c r="A44" s="16" t="s">
        <v>30</v>
      </c>
      <c r="B44" s="17"/>
      <c r="C44" s="3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6"/>
    </row>
    <row r="45" spans="1:15" ht="60" x14ac:dyDescent="0.25">
      <c r="A45" s="21" t="s">
        <v>71</v>
      </c>
      <c r="B45" s="22" t="s">
        <v>72</v>
      </c>
      <c r="C45" s="23">
        <v>70</v>
      </c>
      <c r="D45" s="24">
        <v>1.68</v>
      </c>
      <c r="E45" s="24">
        <v>4.97</v>
      </c>
      <c r="F45" s="24">
        <v>7.28</v>
      </c>
      <c r="G45" s="24">
        <v>80.5</v>
      </c>
      <c r="H45" s="24">
        <v>0.02</v>
      </c>
      <c r="I45" s="24">
        <v>5.53</v>
      </c>
      <c r="J45" s="24">
        <v>0</v>
      </c>
      <c r="K45" s="24">
        <v>2.66</v>
      </c>
      <c r="L45" s="24">
        <v>30.8</v>
      </c>
      <c r="M45" s="24">
        <v>40.6</v>
      </c>
      <c r="N45" s="24">
        <v>21</v>
      </c>
      <c r="O45" s="53">
        <v>1.19</v>
      </c>
    </row>
    <row r="46" spans="1:15" ht="94.5" x14ac:dyDescent="0.25">
      <c r="A46" s="21" t="s">
        <v>73</v>
      </c>
      <c r="B46" s="22" t="s">
        <v>74</v>
      </c>
      <c r="C46" s="23">
        <v>230</v>
      </c>
      <c r="D46" s="24">
        <v>2.67</v>
      </c>
      <c r="E46" s="24">
        <v>4.8099999999999996</v>
      </c>
      <c r="F46" s="24">
        <v>9.43</v>
      </c>
      <c r="G46" s="24">
        <v>89.24</v>
      </c>
      <c r="H46" s="24">
        <v>5.9799999999999999E-2</v>
      </c>
      <c r="I46" s="24">
        <v>8.4410000000000007</v>
      </c>
      <c r="J46" s="24">
        <v>85</v>
      </c>
      <c r="K46" s="24">
        <v>0.23</v>
      </c>
      <c r="L46" s="24">
        <v>89.83</v>
      </c>
      <c r="M46" s="24">
        <v>85.39</v>
      </c>
      <c r="N46" s="24">
        <v>18.399999999999999</v>
      </c>
      <c r="O46" s="53">
        <v>0.09</v>
      </c>
    </row>
    <row r="47" spans="1:15" ht="47.25" x14ac:dyDescent="0.25">
      <c r="A47" s="80" t="s">
        <v>75</v>
      </c>
      <c r="B47" s="81" t="s">
        <v>76</v>
      </c>
      <c r="C47" s="82">
        <v>210</v>
      </c>
      <c r="D47" s="83">
        <v>20.399999999999999</v>
      </c>
      <c r="E47" s="83">
        <v>20.12</v>
      </c>
      <c r="F47" s="83">
        <v>60.02</v>
      </c>
      <c r="G47" s="83">
        <v>505.28</v>
      </c>
      <c r="H47" s="24">
        <v>0.12</v>
      </c>
      <c r="I47" s="24">
        <v>11.2</v>
      </c>
      <c r="J47" s="24">
        <v>163</v>
      </c>
      <c r="K47" s="24">
        <v>4.1100000000000003</v>
      </c>
      <c r="L47" s="24">
        <v>130.25</v>
      </c>
      <c r="M47" s="24">
        <v>124.4</v>
      </c>
      <c r="N47" s="24">
        <v>16.5</v>
      </c>
      <c r="O47" s="53">
        <v>0.05</v>
      </c>
    </row>
    <row r="48" spans="1:15" ht="60" x14ac:dyDescent="0.25">
      <c r="A48" s="21" t="s">
        <v>77</v>
      </c>
      <c r="B48" s="22" t="s">
        <v>26</v>
      </c>
      <c r="C48" s="23">
        <v>60</v>
      </c>
      <c r="D48" s="24">
        <v>4.5599999999999996</v>
      </c>
      <c r="E48" s="24">
        <v>0.48</v>
      </c>
      <c r="F48" s="24">
        <v>29.52</v>
      </c>
      <c r="G48" s="24">
        <v>141</v>
      </c>
      <c r="H48" s="24">
        <v>6.6000000000000003E-2</v>
      </c>
      <c r="I48" s="24">
        <v>0</v>
      </c>
      <c r="J48" s="24">
        <v>0</v>
      </c>
      <c r="K48" s="24">
        <v>0.66</v>
      </c>
      <c r="L48" s="24">
        <v>12</v>
      </c>
      <c r="M48" s="24">
        <v>39</v>
      </c>
      <c r="N48" s="24">
        <v>8.4</v>
      </c>
      <c r="O48" s="53">
        <v>0.66</v>
      </c>
    </row>
    <row r="49" spans="1:15" ht="78.75" x14ac:dyDescent="0.25">
      <c r="A49" s="84" t="s">
        <v>78</v>
      </c>
      <c r="B49" s="85" t="s">
        <v>79</v>
      </c>
      <c r="C49" s="86">
        <v>200</v>
      </c>
      <c r="D49" s="87">
        <v>0.2</v>
      </c>
      <c r="E49" s="87">
        <v>0.1</v>
      </c>
      <c r="F49" s="87">
        <v>10.7</v>
      </c>
      <c r="G49" s="87">
        <v>44</v>
      </c>
      <c r="H49" s="87">
        <v>0.01</v>
      </c>
      <c r="I49" s="87">
        <v>28.4</v>
      </c>
      <c r="J49" s="87">
        <v>0</v>
      </c>
      <c r="K49" s="87">
        <v>0.1</v>
      </c>
      <c r="L49" s="87">
        <v>7.5</v>
      </c>
      <c r="M49" s="87">
        <v>6.4</v>
      </c>
      <c r="N49" s="87">
        <v>6.1</v>
      </c>
      <c r="O49" s="88">
        <v>0.28999999999999998</v>
      </c>
    </row>
    <row r="50" spans="1:15" ht="16.5" thickBot="1" x14ac:dyDescent="0.3">
      <c r="A50" s="89" t="s">
        <v>46</v>
      </c>
      <c r="B50" s="90"/>
      <c r="C50" s="70">
        <f t="shared" ref="C50:O50" si="8">SUM(C45:C49)</f>
        <v>770</v>
      </c>
      <c r="D50" s="58">
        <f t="shared" si="8"/>
        <v>29.509999999999998</v>
      </c>
      <c r="E50" s="58">
        <f t="shared" si="8"/>
        <v>30.48</v>
      </c>
      <c r="F50" s="58">
        <f t="shared" si="8"/>
        <v>116.95</v>
      </c>
      <c r="G50" s="58">
        <f t="shared" si="8"/>
        <v>860.02</v>
      </c>
      <c r="H50" s="58">
        <f t="shared" si="8"/>
        <v>0.27579999999999999</v>
      </c>
      <c r="I50" s="58">
        <f t="shared" si="8"/>
        <v>53.570999999999998</v>
      </c>
      <c r="J50" s="58">
        <f t="shared" si="8"/>
        <v>248</v>
      </c>
      <c r="K50" s="58">
        <f t="shared" si="8"/>
        <v>7.76</v>
      </c>
      <c r="L50" s="58">
        <f t="shared" si="8"/>
        <v>270.38</v>
      </c>
      <c r="M50" s="58">
        <f t="shared" si="8"/>
        <v>295.78999999999996</v>
      </c>
      <c r="N50" s="58">
        <f t="shared" si="8"/>
        <v>70.399999999999991</v>
      </c>
      <c r="O50" s="58">
        <f t="shared" si="8"/>
        <v>2.2800000000000002</v>
      </c>
    </row>
    <row r="51" spans="1:15" ht="17.25" thickTop="1" thickBot="1" x14ac:dyDescent="0.3">
      <c r="A51" s="91" t="s">
        <v>47</v>
      </c>
      <c r="B51" s="92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4"/>
    </row>
    <row r="52" spans="1:15" ht="16.5" thickTop="1" x14ac:dyDescent="0.25">
      <c r="A52" s="60" t="s">
        <v>47</v>
      </c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4"/>
    </row>
    <row r="53" spans="1:15" ht="110.25" x14ac:dyDescent="0.25">
      <c r="A53" s="93" t="s">
        <v>80</v>
      </c>
      <c r="B53" s="94" t="s">
        <v>81</v>
      </c>
      <c r="C53" s="95">
        <v>105</v>
      </c>
      <c r="D53" s="96">
        <v>8.8800000000000008</v>
      </c>
      <c r="E53" s="96">
        <v>13.22</v>
      </c>
      <c r="F53" s="96">
        <v>10.67</v>
      </c>
      <c r="G53" s="96">
        <v>164</v>
      </c>
      <c r="H53" s="96">
        <v>5.7599999999999998E-2</v>
      </c>
      <c r="I53" s="96">
        <v>2.1000000000000001E-2</v>
      </c>
      <c r="J53" s="96">
        <v>2.691E-2</v>
      </c>
      <c r="K53" s="96">
        <v>0.44550000000000001</v>
      </c>
      <c r="L53" s="96">
        <v>26.0625</v>
      </c>
      <c r="M53" s="96">
        <v>126.32250000000001</v>
      </c>
      <c r="N53" s="96">
        <v>17.13</v>
      </c>
      <c r="O53" s="97">
        <v>0.06</v>
      </c>
    </row>
    <row r="54" spans="1:15" ht="78.75" x14ac:dyDescent="0.25">
      <c r="A54" s="21" t="s">
        <v>82</v>
      </c>
      <c r="B54" s="43" t="s">
        <v>83</v>
      </c>
      <c r="C54" s="23">
        <v>150</v>
      </c>
      <c r="D54" s="24">
        <v>6.58</v>
      </c>
      <c r="E54" s="24">
        <v>5.0199999999999996</v>
      </c>
      <c r="F54" s="24">
        <v>34.450000000000003</v>
      </c>
      <c r="G54" s="24">
        <v>217.64</v>
      </c>
      <c r="H54" s="24">
        <v>5.7000000000000002E-2</v>
      </c>
      <c r="I54" s="24">
        <v>0</v>
      </c>
      <c r="J54" s="24">
        <v>175</v>
      </c>
      <c r="K54" s="24">
        <v>0.79500000000000004</v>
      </c>
      <c r="L54" s="24">
        <v>70.28</v>
      </c>
      <c r="M54" s="24">
        <v>177.95</v>
      </c>
      <c r="N54" s="24">
        <v>8.1</v>
      </c>
      <c r="O54" s="53">
        <v>0.08</v>
      </c>
    </row>
    <row r="55" spans="1:15" ht="60" x14ac:dyDescent="0.25">
      <c r="A55" s="21" t="s">
        <v>40</v>
      </c>
      <c r="B55" s="22" t="s">
        <v>41</v>
      </c>
      <c r="C55" s="23">
        <v>50</v>
      </c>
      <c r="D55" s="24">
        <v>3.3</v>
      </c>
      <c r="E55" s="24">
        <v>0.6</v>
      </c>
      <c r="F55" s="24">
        <v>16.7</v>
      </c>
      <c r="G55" s="24">
        <v>87</v>
      </c>
      <c r="H55" s="24">
        <v>0.09</v>
      </c>
      <c r="I55" s="24">
        <v>0</v>
      </c>
      <c r="J55" s="24">
        <v>0</v>
      </c>
      <c r="K55" s="24">
        <v>0.7</v>
      </c>
      <c r="L55" s="24">
        <v>17.5</v>
      </c>
      <c r="M55" s="24">
        <v>79</v>
      </c>
      <c r="N55" s="24">
        <v>23.5</v>
      </c>
      <c r="O55" s="53">
        <v>1.95</v>
      </c>
    </row>
    <row r="56" spans="1:15" ht="78.75" x14ac:dyDescent="0.25">
      <c r="A56" s="21" t="s">
        <v>84</v>
      </c>
      <c r="B56" s="22" t="s">
        <v>85</v>
      </c>
      <c r="C56" s="23">
        <v>200</v>
      </c>
      <c r="D56" s="24">
        <v>1.4</v>
      </c>
      <c r="E56" s="24">
        <v>0</v>
      </c>
      <c r="F56" s="24">
        <v>17.8</v>
      </c>
      <c r="G56" s="24">
        <v>136.80000000000001</v>
      </c>
      <c r="H56" s="24">
        <v>0.09</v>
      </c>
      <c r="I56" s="24">
        <v>7.0000000000000007E-2</v>
      </c>
      <c r="J56" s="24">
        <v>2E-3</v>
      </c>
      <c r="K56" s="24">
        <v>0.98</v>
      </c>
      <c r="L56" s="24">
        <v>119.8</v>
      </c>
      <c r="M56" s="24">
        <v>153.30000000000001</v>
      </c>
      <c r="N56" s="24">
        <v>0.28000000000000003</v>
      </c>
      <c r="O56" s="98">
        <v>0.31</v>
      </c>
    </row>
    <row r="57" spans="1:15" ht="16.5" thickBot="1" x14ac:dyDescent="0.3">
      <c r="A57" s="56" t="s">
        <v>86</v>
      </c>
      <c r="B57" s="57"/>
      <c r="C57" s="70">
        <f>SUM(C53:C56)</f>
        <v>505</v>
      </c>
      <c r="D57" s="58">
        <f t="shared" ref="D57:O57" si="9">SUM(D53:D56)</f>
        <v>20.16</v>
      </c>
      <c r="E57" s="58">
        <f t="shared" si="9"/>
        <v>18.840000000000003</v>
      </c>
      <c r="F57" s="58">
        <f t="shared" si="9"/>
        <v>79.62</v>
      </c>
      <c r="G57" s="58">
        <f t="shared" si="9"/>
        <v>605.44000000000005</v>
      </c>
      <c r="H57" s="58">
        <f t="shared" si="9"/>
        <v>0.29459999999999997</v>
      </c>
      <c r="I57" s="58">
        <f t="shared" si="9"/>
        <v>9.1000000000000011E-2</v>
      </c>
      <c r="J57" s="58">
        <f t="shared" si="9"/>
        <v>175.02891</v>
      </c>
      <c r="K57" s="58">
        <f t="shared" si="9"/>
        <v>2.9204999999999997</v>
      </c>
      <c r="L57" s="58">
        <f t="shared" si="9"/>
        <v>233.64249999999998</v>
      </c>
      <c r="M57" s="58">
        <f t="shared" si="9"/>
        <v>536.57249999999999</v>
      </c>
      <c r="N57" s="58">
        <f t="shared" si="9"/>
        <v>49.01</v>
      </c>
      <c r="O57" s="58">
        <f t="shared" si="9"/>
        <v>2.4</v>
      </c>
    </row>
    <row r="58" spans="1:15" ht="16.5" thickTop="1" x14ac:dyDescent="0.25">
      <c r="A58" s="16" t="s">
        <v>54</v>
      </c>
      <c r="B58" s="17"/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6"/>
    </row>
    <row r="59" spans="1:15" ht="60" x14ac:dyDescent="0.25">
      <c r="A59" s="21" t="s">
        <v>55</v>
      </c>
      <c r="B59" s="22" t="s">
        <v>87</v>
      </c>
      <c r="C59" s="23">
        <v>225</v>
      </c>
      <c r="D59" s="24">
        <v>6.52</v>
      </c>
      <c r="E59" s="24">
        <v>5.63</v>
      </c>
      <c r="F59" s="24">
        <v>9</v>
      </c>
      <c r="G59" s="24">
        <v>112.5</v>
      </c>
      <c r="H59" s="24">
        <v>0.09</v>
      </c>
      <c r="I59" s="24">
        <v>1.575</v>
      </c>
      <c r="J59" s="24">
        <v>4.4999999999999998E-2</v>
      </c>
      <c r="K59" s="24">
        <v>0</v>
      </c>
      <c r="L59" s="24">
        <v>270</v>
      </c>
      <c r="M59" s="24">
        <v>202.5</v>
      </c>
      <c r="N59" s="24">
        <v>31.5</v>
      </c>
      <c r="O59" s="53">
        <v>0.22500000000000001</v>
      </c>
    </row>
    <row r="60" spans="1:15" ht="60" x14ac:dyDescent="0.25">
      <c r="A60" s="47" t="s">
        <v>88</v>
      </c>
      <c r="B60" s="99" t="s">
        <v>89</v>
      </c>
      <c r="C60" s="49">
        <v>75</v>
      </c>
      <c r="D60" s="50">
        <v>5.9</v>
      </c>
      <c r="E60" s="50">
        <v>4</v>
      </c>
      <c r="F60" s="50">
        <v>39.630000000000003</v>
      </c>
      <c r="G60" s="50">
        <v>218</v>
      </c>
      <c r="H60" s="50">
        <v>0.02</v>
      </c>
      <c r="I60" s="50">
        <v>16.39</v>
      </c>
      <c r="J60" s="50">
        <v>0.05</v>
      </c>
      <c r="K60" s="50">
        <v>0.47</v>
      </c>
      <c r="L60" s="50">
        <v>57.9</v>
      </c>
      <c r="M60" s="50">
        <v>46.5</v>
      </c>
      <c r="N60" s="50">
        <v>8.25</v>
      </c>
      <c r="O60" s="52">
        <v>0.87</v>
      </c>
    </row>
    <row r="61" spans="1:15" ht="16.5" thickBot="1" x14ac:dyDescent="0.3">
      <c r="A61" s="56" t="s">
        <v>59</v>
      </c>
      <c r="B61" s="57"/>
      <c r="C61" s="70">
        <f>SUM(C59:C60)</f>
        <v>300</v>
      </c>
      <c r="D61" s="58">
        <f>SUM(D59:D60)</f>
        <v>12.42</v>
      </c>
      <c r="E61" s="58">
        <f t="shared" ref="E61:O61" si="10">SUM(E59:E60)</f>
        <v>9.629999999999999</v>
      </c>
      <c r="F61" s="58">
        <f t="shared" si="10"/>
        <v>48.63</v>
      </c>
      <c r="G61" s="58">
        <f t="shared" si="10"/>
        <v>330.5</v>
      </c>
      <c r="H61" s="58">
        <f t="shared" si="10"/>
        <v>0.11</v>
      </c>
      <c r="I61" s="58">
        <f t="shared" si="10"/>
        <v>17.965</v>
      </c>
      <c r="J61" s="58">
        <f t="shared" si="10"/>
        <v>9.5000000000000001E-2</v>
      </c>
      <c r="K61" s="58">
        <f t="shared" si="10"/>
        <v>0.47</v>
      </c>
      <c r="L61" s="58">
        <f t="shared" si="10"/>
        <v>327.9</v>
      </c>
      <c r="M61" s="58">
        <f t="shared" si="10"/>
        <v>249</v>
      </c>
      <c r="N61" s="58">
        <f t="shared" si="10"/>
        <v>39.75</v>
      </c>
      <c r="O61" s="58">
        <f t="shared" si="10"/>
        <v>1.095</v>
      </c>
    </row>
    <row r="62" spans="1:15" ht="17.25" thickTop="1" thickBot="1" x14ac:dyDescent="0.3">
      <c r="A62" s="100" t="s">
        <v>90</v>
      </c>
      <c r="B62" s="101"/>
      <c r="C62" s="102"/>
      <c r="D62" s="71">
        <f t="shared" ref="D62:O62" si="11">D43+D50+D57</f>
        <v>68.98</v>
      </c>
      <c r="E62" s="71">
        <f t="shared" si="11"/>
        <v>69.313000000000002</v>
      </c>
      <c r="F62" s="71">
        <f t="shared" si="11"/>
        <v>288.58000000000004</v>
      </c>
      <c r="G62" s="71">
        <f t="shared" si="11"/>
        <v>2087.17</v>
      </c>
      <c r="H62" s="71">
        <f t="shared" si="11"/>
        <v>0.87039999999999995</v>
      </c>
      <c r="I62" s="71">
        <f t="shared" si="11"/>
        <v>66.481999999999985</v>
      </c>
      <c r="J62" s="71">
        <f t="shared" si="11"/>
        <v>665.02891</v>
      </c>
      <c r="K62" s="71">
        <f t="shared" si="11"/>
        <v>12.1005</v>
      </c>
      <c r="L62" s="71">
        <f t="shared" si="11"/>
        <v>711.24249999999995</v>
      </c>
      <c r="M62" s="71">
        <f t="shared" si="11"/>
        <v>1061.9124999999999</v>
      </c>
      <c r="N62" s="71">
        <f t="shared" si="11"/>
        <v>209.45999999999998</v>
      </c>
      <c r="O62" s="71">
        <f t="shared" si="11"/>
        <v>7.4600000000000009</v>
      </c>
    </row>
    <row r="63" spans="1:15" ht="17.25" thickTop="1" thickBot="1" x14ac:dyDescent="0.3">
      <c r="A63" s="103" t="s">
        <v>91</v>
      </c>
      <c r="B63" s="104"/>
      <c r="C63" s="105"/>
      <c r="D63" s="78">
        <f t="shared" ref="D63:O63" si="12">D43+D50+D61</f>
        <v>61.24</v>
      </c>
      <c r="E63" s="78">
        <f t="shared" si="12"/>
        <v>60.102999999999994</v>
      </c>
      <c r="F63" s="78">
        <f t="shared" si="12"/>
        <v>257.59000000000003</v>
      </c>
      <c r="G63" s="78">
        <f t="shared" si="12"/>
        <v>1812.23</v>
      </c>
      <c r="H63" s="78">
        <f t="shared" si="12"/>
        <v>0.68579999999999997</v>
      </c>
      <c r="I63" s="78">
        <f t="shared" si="12"/>
        <v>84.355999999999995</v>
      </c>
      <c r="J63" s="78">
        <f t="shared" si="12"/>
        <v>490.09500000000003</v>
      </c>
      <c r="K63" s="78">
        <f t="shared" si="12"/>
        <v>9.65</v>
      </c>
      <c r="L63" s="78">
        <f t="shared" si="12"/>
        <v>805.5</v>
      </c>
      <c r="M63" s="78">
        <f t="shared" si="12"/>
        <v>774.33999999999992</v>
      </c>
      <c r="N63" s="78">
        <f t="shared" si="12"/>
        <v>200.2</v>
      </c>
      <c r="O63" s="78">
        <f t="shared" si="12"/>
        <v>6.1550000000000002</v>
      </c>
    </row>
    <row r="64" spans="1:15" ht="16.5" thickBot="1" x14ac:dyDescent="0.3">
      <c r="A64" s="106" t="s">
        <v>92</v>
      </c>
      <c r="B64" s="107"/>
      <c r="C64" s="108"/>
      <c r="D64" s="71">
        <f t="shared" ref="D64:O64" si="13">D43+D50+D57+D61</f>
        <v>81.400000000000006</v>
      </c>
      <c r="E64" s="71">
        <f t="shared" si="13"/>
        <v>78.942999999999998</v>
      </c>
      <c r="F64" s="71">
        <f t="shared" si="13"/>
        <v>337.21000000000004</v>
      </c>
      <c r="G64" s="71">
        <f t="shared" si="13"/>
        <v>2417.67</v>
      </c>
      <c r="H64" s="71">
        <f t="shared" si="13"/>
        <v>0.98039999999999994</v>
      </c>
      <c r="I64" s="71">
        <f t="shared" si="13"/>
        <v>84.446999999999989</v>
      </c>
      <c r="J64" s="71">
        <f t="shared" si="13"/>
        <v>665.12391000000002</v>
      </c>
      <c r="K64" s="71">
        <f t="shared" si="13"/>
        <v>12.570500000000001</v>
      </c>
      <c r="L64" s="71">
        <f t="shared" si="13"/>
        <v>1039.1424999999999</v>
      </c>
      <c r="M64" s="71">
        <f t="shared" si="13"/>
        <v>1310.9124999999999</v>
      </c>
      <c r="N64" s="71">
        <f t="shared" si="13"/>
        <v>249.20999999999998</v>
      </c>
      <c r="O64" s="71">
        <f t="shared" si="13"/>
        <v>8.5550000000000015</v>
      </c>
    </row>
    <row r="65" spans="1:15" ht="15.75" thickTop="1" x14ac:dyDescent="0.25">
      <c r="A65" s="2"/>
      <c r="B65" s="2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4" t="s">
        <v>0</v>
      </c>
    </row>
    <row r="66" spans="1:15" ht="15.75" x14ac:dyDescent="0.25">
      <c r="A66" s="5" t="s">
        <v>93</v>
      </c>
      <c r="B66" s="2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thickBot="1" x14ac:dyDescent="0.3">
      <c r="A67" s="1"/>
      <c r="B67" s="2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x14ac:dyDescent="0.25">
      <c r="A68" s="109" t="s">
        <v>2</v>
      </c>
      <c r="B68" s="110" t="s">
        <v>3</v>
      </c>
      <c r="C68" s="110" t="s">
        <v>4</v>
      </c>
      <c r="D68" s="111" t="s">
        <v>5</v>
      </c>
      <c r="E68" s="112"/>
      <c r="F68" s="113"/>
      <c r="G68" s="114" t="s">
        <v>6</v>
      </c>
      <c r="H68" s="111" t="s">
        <v>7</v>
      </c>
      <c r="I68" s="112"/>
      <c r="J68" s="112"/>
      <c r="K68" s="113"/>
      <c r="L68" s="111" t="s">
        <v>8</v>
      </c>
      <c r="M68" s="112"/>
      <c r="N68" s="112"/>
      <c r="O68" s="112"/>
    </row>
    <row r="69" spans="1:15" ht="32.25" thickBot="1" x14ac:dyDescent="0.3">
      <c r="A69" s="115"/>
      <c r="B69" s="116"/>
      <c r="C69" s="116"/>
      <c r="D69" s="117" t="s">
        <v>9</v>
      </c>
      <c r="E69" s="117" t="s">
        <v>10</v>
      </c>
      <c r="F69" s="117" t="s">
        <v>11</v>
      </c>
      <c r="G69" s="118"/>
      <c r="H69" s="117" t="s">
        <v>12</v>
      </c>
      <c r="I69" s="117" t="s">
        <v>13</v>
      </c>
      <c r="J69" s="117" t="s">
        <v>14</v>
      </c>
      <c r="K69" s="117" t="s">
        <v>15</v>
      </c>
      <c r="L69" s="117" t="s">
        <v>16</v>
      </c>
      <c r="M69" s="117" t="s">
        <v>17</v>
      </c>
      <c r="N69" s="117" t="s">
        <v>18</v>
      </c>
      <c r="O69" s="119" t="s">
        <v>19</v>
      </c>
    </row>
    <row r="70" spans="1:15" ht="16.5" thickTop="1" x14ac:dyDescent="0.25">
      <c r="A70" s="60" t="s">
        <v>20</v>
      </c>
      <c r="B70" s="61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20"/>
    </row>
    <row r="71" spans="1:15" ht="78.75" x14ac:dyDescent="0.25">
      <c r="A71" s="21" t="s">
        <v>94</v>
      </c>
      <c r="B71" s="121" t="s">
        <v>95</v>
      </c>
      <c r="C71" s="122" t="s">
        <v>96</v>
      </c>
      <c r="D71" s="123">
        <v>18.12</v>
      </c>
      <c r="E71" s="123">
        <v>19.46</v>
      </c>
      <c r="F71" s="123">
        <v>62.21</v>
      </c>
      <c r="G71" s="123">
        <v>488.5</v>
      </c>
      <c r="H71" s="123">
        <v>0.23</v>
      </c>
      <c r="I71" s="123">
        <v>4</v>
      </c>
      <c r="J71" s="123">
        <v>67.8</v>
      </c>
      <c r="K71" s="123">
        <v>4.8</v>
      </c>
      <c r="L71" s="123">
        <v>143.94</v>
      </c>
      <c r="M71" s="123">
        <v>111.9</v>
      </c>
      <c r="N71" s="123">
        <v>9.1999999999999993</v>
      </c>
      <c r="O71" s="124">
        <v>1.073</v>
      </c>
    </row>
    <row r="72" spans="1:15" ht="63" x14ac:dyDescent="0.25">
      <c r="A72" s="21" t="s">
        <v>42</v>
      </c>
      <c r="B72" s="22" t="s">
        <v>97</v>
      </c>
      <c r="C72" s="23">
        <v>100</v>
      </c>
      <c r="D72" s="28">
        <v>0.9</v>
      </c>
      <c r="E72" s="28">
        <v>0.2</v>
      </c>
      <c r="F72" s="28">
        <v>8.1</v>
      </c>
      <c r="G72" s="28">
        <v>43</v>
      </c>
      <c r="H72" s="28">
        <v>0.04</v>
      </c>
      <c r="I72" s="28">
        <v>60</v>
      </c>
      <c r="J72" s="28">
        <v>0</v>
      </c>
      <c r="K72" s="28">
        <v>0.2</v>
      </c>
      <c r="L72" s="28">
        <v>34</v>
      </c>
      <c r="M72" s="28">
        <v>23</v>
      </c>
      <c r="N72" s="28">
        <v>13</v>
      </c>
      <c r="O72" s="54">
        <v>0.3</v>
      </c>
    </row>
    <row r="73" spans="1:15" ht="60" x14ac:dyDescent="0.25">
      <c r="A73" s="26" t="s">
        <v>27</v>
      </c>
      <c r="B73" s="27" t="s">
        <v>28</v>
      </c>
      <c r="C73" s="23">
        <v>200</v>
      </c>
      <c r="D73" s="28">
        <v>0.1</v>
      </c>
      <c r="E73" s="28">
        <v>0</v>
      </c>
      <c r="F73" s="28">
        <v>15</v>
      </c>
      <c r="G73" s="28">
        <v>60</v>
      </c>
      <c r="H73" s="28">
        <v>0</v>
      </c>
      <c r="I73" s="28">
        <v>0</v>
      </c>
      <c r="J73" s="28">
        <v>0</v>
      </c>
      <c r="K73" s="28">
        <v>0</v>
      </c>
      <c r="L73" s="28">
        <v>11</v>
      </c>
      <c r="M73" s="28">
        <v>3</v>
      </c>
      <c r="N73" s="28">
        <v>1</v>
      </c>
      <c r="O73" s="54">
        <v>0.3</v>
      </c>
    </row>
    <row r="74" spans="1:15" ht="16.5" thickBot="1" x14ac:dyDescent="0.3">
      <c r="A74" s="30" t="s">
        <v>29</v>
      </c>
      <c r="B74" s="31"/>
      <c r="C74" s="70">
        <f>C73+C72+170+30</f>
        <v>500</v>
      </c>
      <c r="D74" s="58">
        <f>SUM(D71:D73)</f>
        <v>19.12</v>
      </c>
      <c r="E74" s="58">
        <f t="shared" ref="E74:O74" si="14">SUM(E71:E73)</f>
        <v>19.66</v>
      </c>
      <c r="F74" s="58">
        <f t="shared" si="14"/>
        <v>85.31</v>
      </c>
      <c r="G74" s="58">
        <f t="shared" si="14"/>
        <v>591.5</v>
      </c>
      <c r="H74" s="58">
        <f t="shared" si="14"/>
        <v>0.27</v>
      </c>
      <c r="I74" s="58">
        <f t="shared" si="14"/>
        <v>64</v>
      </c>
      <c r="J74" s="58">
        <f t="shared" si="14"/>
        <v>67.8</v>
      </c>
      <c r="K74" s="58">
        <f t="shared" si="14"/>
        <v>5</v>
      </c>
      <c r="L74" s="58">
        <f t="shared" si="14"/>
        <v>188.94</v>
      </c>
      <c r="M74" s="58">
        <f t="shared" si="14"/>
        <v>137.9</v>
      </c>
      <c r="N74" s="58">
        <f t="shared" si="14"/>
        <v>23.2</v>
      </c>
      <c r="O74" s="58">
        <f t="shared" si="14"/>
        <v>1.673</v>
      </c>
    </row>
    <row r="75" spans="1:15" ht="16.5" thickTop="1" x14ac:dyDescent="0.25">
      <c r="A75" s="60" t="s">
        <v>30</v>
      </c>
      <c r="B75" s="61"/>
      <c r="C75" s="125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7"/>
    </row>
    <row r="76" spans="1:15" ht="47.25" x14ac:dyDescent="0.25">
      <c r="A76" s="21" t="s">
        <v>98</v>
      </c>
      <c r="B76" s="22" t="s">
        <v>99</v>
      </c>
      <c r="C76" s="23">
        <v>60</v>
      </c>
      <c r="D76" s="24">
        <v>1.2</v>
      </c>
      <c r="E76" s="24">
        <v>5.4</v>
      </c>
      <c r="F76" s="24">
        <v>5.12</v>
      </c>
      <c r="G76" s="24">
        <v>73.2</v>
      </c>
      <c r="H76" s="24">
        <v>0.01</v>
      </c>
      <c r="I76" s="24">
        <v>4.2</v>
      </c>
      <c r="J76" s="24">
        <v>0</v>
      </c>
      <c r="K76" s="24">
        <v>0</v>
      </c>
      <c r="L76" s="24">
        <v>24.6</v>
      </c>
      <c r="M76" s="24">
        <v>22.2</v>
      </c>
      <c r="N76" s="24">
        <v>9</v>
      </c>
      <c r="O76" s="53">
        <v>0.42</v>
      </c>
    </row>
    <row r="77" spans="1:15" ht="110.25" x14ac:dyDescent="0.25">
      <c r="A77" s="42" t="s">
        <v>100</v>
      </c>
      <c r="B77" s="43" t="s">
        <v>101</v>
      </c>
      <c r="C77" s="44">
        <v>200</v>
      </c>
      <c r="D77" s="45">
        <v>4.32</v>
      </c>
      <c r="E77" s="45">
        <v>5.41</v>
      </c>
      <c r="F77" s="45">
        <v>18.600000000000001</v>
      </c>
      <c r="G77" s="45">
        <v>144.57</v>
      </c>
      <c r="H77" s="45">
        <v>0.15</v>
      </c>
      <c r="I77" s="45">
        <v>0.2</v>
      </c>
      <c r="J77" s="45">
        <v>110</v>
      </c>
      <c r="K77" s="45">
        <v>1.155</v>
      </c>
      <c r="L77" s="45">
        <v>96</v>
      </c>
      <c r="M77" s="45">
        <v>65.599999999999994</v>
      </c>
      <c r="N77" s="128">
        <v>8</v>
      </c>
      <c r="O77" s="129">
        <v>0.28000000000000003</v>
      </c>
    </row>
    <row r="78" spans="1:15" ht="78.75" x14ac:dyDescent="0.25">
      <c r="A78" s="130" t="s">
        <v>102</v>
      </c>
      <c r="B78" s="22" t="s">
        <v>103</v>
      </c>
      <c r="C78" s="23">
        <v>120</v>
      </c>
      <c r="D78" s="24">
        <v>16.8</v>
      </c>
      <c r="E78" s="24">
        <v>12.23</v>
      </c>
      <c r="F78" s="24">
        <v>14.51</v>
      </c>
      <c r="G78" s="24">
        <v>242.4</v>
      </c>
      <c r="H78" s="24">
        <f t="shared" ref="H78:O78" si="15">H77/110*120</f>
        <v>0.16363636363636364</v>
      </c>
      <c r="I78" s="24">
        <f t="shared" si="15"/>
        <v>0.21818181818181817</v>
      </c>
      <c r="J78" s="24">
        <f t="shared" si="15"/>
        <v>120</v>
      </c>
      <c r="K78" s="24">
        <f t="shared" si="15"/>
        <v>1.26</v>
      </c>
      <c r="L78" s="24">
        <f t="shared" si="15"/>
        <v>104.72727272727272</v>
      </c>
      <c r="M78" s="24">
        <f t="shared" si="15"/>
        <v>71.563636363636363</v>
      </c>
      <c r="N78" s="24">
        <f t="shared" si="15"/>
        <v>8.7272727272727266</v>
      </c>
      <c r="O78" s="131">
        <f t="shared" si="15"/>
        <v>0.30545454545454548</v>
      </c>
    </row>
    <row r="79" spans="1:15" ht="47.25" x14ac:dyDescent="0.25">
      <c r="A79" s="21" t="s">
        <v>104</v>
      </c>
      <c r="B79" s="22" t="s">
        <v>105</v>
      </c>
      <c r="C79" s="23">
        <v>180</v>
      </c>
      <c r="D79" s="24">
        <v>2.16</v>
      </c>
      <c r="E79" s="24">
        <v>4.87</v>
      </c>
      <c r="F79" s="24">
        <v>31.5</v>
      </c>
      <c r="G79" s="24">
        <v>192.24</v>
      </c>
      <c r="H79" s="24">
        <v>0.18</v>
      </c>
      <c r="I79" s="24">
        <v>1.3</v>
      </c>
      <c r="J79" s="24">
        <v>114.55</v>
      </c>
      <c r="K79" s="24">
        <v>0.18</v>
      </c>
      <c r="L79" s="24">
        <v>19.8</v>
      </c>
      <c r="M79" s="24">
        <v>98.18</v>
      </c>
      <c r="N79" s="24">
        <v>18.37</v>
      </c>
      <c r="O79" s="53">
        <v>0.02</v>
      </c>
    </row>
    <row r="80" spans="1:15" ht="60" x14ac:dyDescent="0.25">
      <c r="A80" s="21" t="s">
        <v>40</v>
      </c>
      <c r="B80" s="22" t="s">
        <v>41</v>
      </c>
      <c r="C80" s="23">
        <v>70</v>
      </c>
      <c r="D80" s="24">
        <v>4.62</v>
      </c>
      <c r="E80" s="24">
        <v>0.84</v>
      </c>
      <c r="F80" s="24">
        <v>23.38</v>
      </c>
      <c r="G80" s="24">
        <v>121.8</v>
      </c>
      <c r="H80" s="24">
        <v>0.126</v>
      </c>
      <c r="I80" s="24">
        <v>0</v>
      </c>
      <c r="J80" s="24">
        <v>0</v>
      </c>
      <c r="K80" s="24">
        <v>0.98</v>
      </c>
      <c r="L80" s="24">
        <v>24.5</v>
      </c>
      <c r="M80" s="24">
        <v>110.6</v>
      </c>
      <c r="N80" s="24">
        <v>32.9</v>
      </c>
      <c r="O80" s="53">
        <v>2.73</v>
      </c>
    </row>
    <row r="81" spans="1:15" ht="63" x14ac:dyDescent="0.25">
      <c r="A81" s="21" t="s">
        <v>106</v>
      </c>
      <c r="B81" s="66" t="s">
        <v>107</v>
      </c>
      <c r="C81" s="23">
        <v>200</v>
      </c>
      <c r="D81" s="24">
        <v>0.5</v>
      </c>
      <c r="E81" s="24">
        <v>0</v>
      </c>
      <c r="F81" s="24">
        <v>27</v>
      </c>
      <c r="G81" s="24">
        <v>110</v>
      </c>
      <c r="H81" s="24">
        <v>0.01</v>
      </c>
      <c r="I81" s="24">
        <v>0.5</v>
      </c>
      <c r="J81" s="24">
        <v>0</v>
      </c>
      <c r="K81" s="24">
        <v>0</v>
      </c>
      <c r="L81" s="24">
        <v>28</v>
      </c>
      <c r="M81" s="24">
        <v>19</v>
      </c>
      <c r="N81" s="24">
        <v>7</v>
      </c>
      <c r="O81" s="53">
        <v>0.14000000000000001</v>
      </c>
    </row>
    <row r="82" spans="1:15" ht="16.5" thickBot="1" x14ac:dyDescent="0.3">
      <c r="A82" s="30" t="s">
        <v>46</v>
      </c>
      <c r="B82" s="31"/>
      <c r="C82" s="70">
        <f t="shared" ref="C82:O82" si="16">SUM(C76:C81)</f>
        <v>830</v>
      </c>
      <c r="D82" s="58">
        <f t="shared" si="16"/>
        <v>29.6</v>
      </c>
      <c r="E82" s="58">
        <f t="shared" si="16"/>
        <v>28.75</v>
      </c>
      <c r="F82" s="58">
        <f t="shared" si="16"/>
        <v>120.11</v>
      </c>
      <c r="G82" s="58">
        <f t="shared" si="16"/>
        <v>884.20999999999992</v>
      </c>
      <c r="H82" s="58">
        <f t="shared" si="16"/>
        <v>0.63963636363636367</v>
      </c>
      <c r="I82" s="58">
        <f t="shared" si="16"/>
        <v>6.418181818181818</v>
      </c>
      <c r="J82" s="58">
        <f t="shared" si="16"/>
        <v>344.55</v>
      </c>
      <c r="K82" s="58">
        <f t="shared" si="16"/>
        <v>3.5750000000000002</v>
      </c>
      <c r="L82" s="58">
        <f t="shared" si="16"/>
        <v>297.62727272727273</v>
      </c>
      <c r="M82" s="58">
        <f t="shared" si="16"/>
        <v>387.14363636363635</v>
      </c>
      <c r="N82" s="58">
        <f t="shared" si="16"/>
        <v>83.99727272727273</v>
      </c>
      <c r="O82" s="58">
        <f t="shared" si="16"/>
        <v>3.8954545454545455</v>
      </c>
    </row>
    <row r="83" spans="1:15" ht="16.5" thickTop="1" x14ac:dyDescent="0.25">
      <c r="A83" s="60" t="s">
        <v>47</v>
      </c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132"/>
    </row>
    <row r="84" spans="1:15" ht="126" x14ac:dyDescent="0.25">
      <c r="A84" s="93" t="s">
        <v>108</v>
      </c>
      <c r="B84" s="94" t="s">
        <v>109</v>
      </c>
      <c r="C84" s="95">
        <v>120</v>
      </c>
      <c r="D84" s="96">
        <v>11.06</v>
      </c>
      <c r="E84" s="96">
        <v>10.06</v>
      </c>
      <c r="F84" s="96">
        <v>18.510000000000002</v>
      </c>
      <c r="G84" s="96">
        <v>195.7</v>
      </c>
      <c r="H84" s="96">
        <v>0.02</v>
      </c>
      <c r="I84" s="96">
        <v>1.998</v>
      </c>
      <c r="J84" s="96">
        <v>1.8898999999999999E-2</v>
      </c>
      <c r="K84" s="96">
        <v>0.21</v>
      </c>
      <c r="L84" s="96">
        <v>18.28</v>
      </c>
      <c r="M84" s="96">
        <v>7.7</v>
      </c>
      <c r="N84" s="96">
        <v>19.983000000000001</v>
      </c>
      <c r="O84" s="97">
        <v>0.64</v>
      </c>
    </row>
    <row r="85" spans="1:15" ht="78.75" x14ac:dyDescent="0.25">
      <c r="A85" s="51" t="s">
        <v>110</v>
      </c>
      <c r="B85" s="48" t="s">
        <v>111</v>
      </c>
      <c r="C85" s="49" t="s">
        <v>112</v>
      </c>
      <c r="D85" s="50">
        <v>3.42</v>
      </c>
      <c r="E85" s="50">
        <v>8.82</v>
      </c>
      <c r="F85" s="50">
        <v>23.64</v>
      </c>
      <c r="G85" s="50">
        <v>187.62</v>
      </c>
      <c r="H85" s="50">
        <v>0.18</v>
      </c>
      <c r="I85" s="50">
        <v>1.3</v>
      </c>
      <c r="J85" s="50">
        <v>114.55</v>
      </c>
      <c r="K85" s="50">
        <v>0.18</v>
      </c>
      <c r="L85" s="50">
        <v>19.8</v>
      </c>
      <c r="M85" s="50">
        <v>98.18</v>
      </c>
      <c r="N85" s="50">
        <v>18.37</v>
      </c>
      <c r="O85" s="52">
        <v>0.02</v>
      </c>
    </row>
    <row r="86" spans="1:15" ht="60" x14ac:dyDescent="0.25">
      <c r="A86" s="21" t="s">
        <v>25</v>
      </c>
      <c r="B86" s="22" t="s">
        <v>26</v>
      </c>
      <c r="C86" s="23">
        <v>60</v>
      </c>
      <c r="D86" s="24">
        <v>4.5599999999999996</v>
      </c>
      <c r="E86" s="24">
        <v>0.48</v>
      </c>
      <c r="F86" s="24">
        <v>29.52</v>
      </c>
      <c r="G86" s="24">
        <v>141</v>
      </c>
      <c r="H86" s="24">
        <v>6.6000000000000003E-2</v>
      </c>
      <c r="I86" s="24">
        <v>0</v>
      </c>
      <c r="J86" s="24">
        <v>0</v>
      </c>
      <c r="K86" s="24">
        <v>0.66</v>
      </c>
      <c r="L86" s="24">
        <v>12</v>
      </c>
      <c r="M86" s="24">
        <v>39</v>
      </c>
      <c r="N86" s="24">
        <v>8.4</v>
      </c>
      <c r="O86" s="53">
        <v>0.66</v>
      </c>
    </row>
    <row r="87" spans="1:15" ht="78.75" x14ac:dyDescent="0.25">
      <c r="A87" s="84" t="s">
        <v>113</v>
      </c>
      <c r="B87" s="85" t="s">
        <v>114</v>
      </c>
      <c r="C87" s="86">
        <v>200</v>
      </c>
      <c r="D87" s="87">
        <v>0.4</v>
      </c>
      <c r="E87" s="87">
        <v>0.2</v>
      </c>
      <c r="F87" s="87">
        <v>13.7</v>
      </c>
      <c r="G87" s="87">
        <v>58.2</v>
      </c>
      <c r="H87" s="87">
        <v>0.02</v>
      </c>
      <c r="I87" s="87">
        <v>16.7</v>
      </c>
      <c r="J87" s="87">
        <v>0</v>
      </c>
      <c r="K87" s="87">
        <v>0.1</v>
      </c>
      <c r="L87" s="87">
        <v>8.1</v>
      </c>
      <c r="M87" s="87">
        <v>6.4</v>
      </c>
      <c r="N87" s="87">
        <v>6.3</v>
      </c>
      <c r="O87" s="88">
        <v>0.28999999999999998</v>
      </c>
    </row>
    <row r="88" spans="1:15" ht="16.5" thickBot="1" x14ac:dyDescent="0.3">
      <c r="A88" s="56" t="s">
        <v>53</v>
      </c>
      <c r="B88" s="57"/>
      <c r="C88" s="70">
        <f>C84+C86+C87+181</f>
        <v>561</v>
      </c>
      <c r="D88" s="58">
        <f>SUM(D84:D87)</f>
        <v>19.439999999999998</v>
      </c>
      <c r="E88" s="58">
        <f t="shared" ref="E88:O88" si="17">SUM(E84:E87)</f>
        <v>19.560000000000002</v>
      </c>
      <c r="F88" s="58">
        <f t="shared" si="17"/>
        <v>85.37</v>
      </c>
      <c r="G88" s="58">
        <f t="shared" si="17"/>
        <v>582.52</v>
      </c>
      <c r="H88" s="58">
        <f t="shared" si="17"/>
        <v>0.28600000000000003</v>
      </c>
      <c r="I88" s="58">
        <f t="shared" si="17"/>
        <v>19.997999999999998</v>
      </c>
      <c r="J88" s="58">
        <f t="shared" si="17"/>
        <v>114.568899</v>
      </c>
      <c r="K88" s="58">
        <f t="shared" si="17"/>
        <v>1.1500000000000001</v>
      </c>
      <c r="L88" s="58">
        <f t="shared" si="17"/>
        <v>58.18</v>
      </c>
      <c r="M88" s="58">
        <f t="shared" si="17"/>
        <v>151.28</v>
      </c>
      <c r="N88" s="58">
        <f t="shared" si="17"/>
        <v>53.052999999999997</v>
      </c>
      <c r="O88" s="58">
        <f t="shared" si="17"/>
        <v>1.61</v>
      </c>
    </row>
    <row r="89" spans="1:15" ht="16.5" thickTop="1" x14ac:dyDescent="0.25">
      <c r="A89" s="16" t="s">
        <v>54</v>
      </c>
      <c r="B89" s="17"/>
      <c r="C89" s="34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</row>
    <row r="90" spans="1:15" ht="60" x14ac:dyDescent="0.25">
      <c r="A90" s="26" t="s">
        <v>55</v>
      </c>
      <c r="B90" s="133" t="s">
        <v>115</v>
      </c>
      <c r="C90" s="23">
        <v>250</v>
      </c>
      <c r="D90" s="28">
        <v>7.25</v>
      </c>
      <c r="E90" s="28">
        <v>6.25</v>
      </c>
      <c r="F90" s="28">
        <v>10</v>
      </c>
      <c r="G90" s="28">
        <v>125</v>
      </c>
      <c r="H90" s="28">
        <v>0.1</v>
      </c>
      <c r="I90" s="28">
        <v>14.25</v>
      </c>
      <c r="J90" s="28">
        <v>0.05</v>
      </c>
      <c r="K90" s="28">
        <v>0</v>
      </c>
      <c r="L90" s="28">
        <v>300</v>
      </c>
      <c r="M90" s="28">
        <v>225</v>
      </c>
      <c r="N90" s="28">
        <v>35</v>
      </c>
      <c r="O90" s="29">
        <v>0.25</v>
      </c>
    </row>
    <row r="91" spans="1:15" ht="60" x14ac:dyDescent="0.25">
      <c r="A91" s="21" t="s">
        <v>116</v>
      </c>
      <c r="B91" s="134" t="s">
        <v>117</v>
      </c>
      <c r="C91" s="135">
        <v>50</v>
      </c>
      <c r="D91" s="50">
        <v>6.6</v>
      </c>
      <c r="E91" s="50">
        <v>7.5</v>
      </c>
      <c r="F91" s="50">
        <v>43.6</v>
      </c>
      <c r="G91" s="50">
        <v>268.3</v>
      </c>
      <c r="H91" s="50">
        <v>0.06</v>
      </c>
      <c r="I91" s="50">
        <v>0.08</v>
      </c>
      <c r="J91" s="50">
        <v>7.0000000000000007E-2</v>
      </c>
      <c r="K91" s="50">
        <v>0.6</v>
      </c>
      <c r="L91" s="50">
        <v>15.8</v>
      </c>
      <c r="M91" s="50">
        <v>47.5</v>
      </c>
      <c r="N91" s="50">
        <v>10</v>
      </c>
      <c r="O91" s="52">
        <v>0.7</v>
      </c>
    </row>
    <row r="92" spans="1:15" ht="16.5" thickBot="1" x14ac:dyDescent="0.3">
      <c r="A92" s="56" t="s">
        <v>59</v>
      </c>
      <c r="B92" s="57"/>
      <c r="C92" s="70">
        <f>SUM(C90:C91)</f>
        <v>300</v>
      </c>
      <c r="D92" s="71">
        <f>SUM(D90:D91)</f>
        <v>13.85</v>
      </c>
      <c r="E92" s="71">
        <f t="shared" ref="E92:O92" si="18">SUM(E90:E91)</f>
        <v>13.75</v>
      </c>
      <c r="F92" s="71">
        <f t="shared" si="18"/>
        <v>53.6</v>
      </c>
      <c r="G92" s="71">
        <f t="shared" si="18"/>
        <v>393.3</v>
      </c>
      <c r="H92" s="71">
        <f t="shared" si="18"/>
        <v>0.16</v>
      </c>
      <c r="I92" s="71">
        <f t="shared" si="18"/>
        <v>14.33</v>
      </c>
      <c r="J92" s="71">
        <f t="shared" si="18"/>
        <v>0.12000000000000001</v>
      </c>
      <c r="K92" s="71">
        <f t="shared" si="18"/>
        <v>0.6</v>
      </c>
      <c r="L92" s="71">
        <f t="shared" si="18"/>
        <v>315.8</v>
      </c>
      <c r="M92" s="71">
        <f t="shared" si="18"/>
        <v>272.5</v>
      </c>
      <c r="N92" s="71">
        <f t="shared" si="18"/>
        <v>45</v>
      </c>
      <c r="O92" s="71">
        <f t="shared" si="18"/>
        <v>0.95</v>
      </c>
    </row>
    <row r="93" spans="1:15" ht="17.25" thickTop="1" thickBot="1" x14ac:dyDescent="0.3">
      <c r="A93" s="100" t="s">
        <v>118</v>
      </c>
      <c r="B93" s="101"/>
      <c r="C93" s="102"/>
      <c r="D93" s="71">
        <f t="shared" ref="D93:O93" si="19">D74+D82+D88</f>
        <v>68.16</v>
      </c>
      <c r="E93" s="71">
        <f t="shared" si="19"/>
        <v>67.97</v>
      </c>
      <c r="F93" s="71">
        <f t="shared" si="19"/>
        <v>290.79000000000002</v>
      </c>
      <c r="G93" s="71">
        <f t="shared" si="19"/>
        <v>2058.23</v>
      </c>
      <c r="H93" s="71">
        <f t="shared" si="19"/>
        <v>1.1956363636363636</v>
      </c>
      <c r="I93" s="71">
        <f t="shared" si="19"/>
        <v>90.416181818181826</v>
      </c>
      <c r="J93" s="71">
        <f t="shared" si="19"/>
        <v>526.91889900000001</v>
      </c>
      <c r="K93" s="71">
        <f t="shared" si="19"/>
        <v>9.7249999999999996</v>
      </c>
      <c r="L93" s="71">
        <f t="shared" si="19"/>
        <v>544.74727272727273</v>
      </c>
      <c r="M93" s="71">
        <f t="shared" si="19"/>
        <v>676.3236363636363</v>
      </c>
      <c r="N93" s="71">
        <f t="shared" si="19"/>
        <v>160.25027272727272</v>
      </c>
      <c r="O93" s="71">
        <f t="shared" si="19"/>
        <v>7.1784545454545459</v>
      </c>
    </row>
    <row r="94" spans="1:15" ht="17.25" thickTop="1" thickBot="1" x14ac:dyDescent="0.3">
      <c r="A94" s="100" t="s">
        <v>119</v>
      </c>
      <c r="B94" s="101"/>
      <c r="C94" s="102"/>
      <c r="D94" s="71">
        <f t="shared" ref="D94:O94" si="20">D74+D82+D92</f>
        <v>62.57</v>
      </c>
      <c r="E94" s="71">
        <f t="shared" si="20"/>
        <v>62.16</v>
      </c>
      <c r="F94" s="71">
        <f t="shared" si="20"/>
        <v>259.02000000000004</v>
      </c>
      <c r="G94" s="71">
        <f t="shared" si="20"/>
        <v>1869.01</v>
      </c>
      <c r="H94" s="71">
        <f t="shared" si="20"/>
        <v>1.0696363636363637</v>
      </c>
      <c r="I94" s="71">
        <f t="shared" si="20"/>
        <v>84.74818181818182</v>
      </c>
      <c r="J94" s="71">
        <f t="shared" si="20"/>
        <v>412.47</v>
      </c>
      <c r="K94" s="71">
        <f t="shared" si="20"/>
        <v>9.1749999999999989</v>
      </c>
      <c r="L94" s="71">
        <f t="shared" si="20"/>
        <v>802.36727272727273</v>
      </c>
      <c r="M94" s="71">
        <f t="shared" si="20"/>
        <v>797.54363636363632</v>
      </c>
      <c r="N94" s="71">
        <f t="shared" si="20"/>
        <v>152.19727272727272</v>
      </c>
      <c r="O94" s="71">
        <f t="shared" si="20"/>
        <v>6.5184545454545457</v>
      </c>
    </row>
    <row r="95" spans="1:15" ht="17.25" thickTop="1" thickBot="1" x14ac:dyDescent="0.3">
      <c r="A95" s="75" t="s">
        <v>120</v>
      </c>
      <c r="B95" s="76"/>
      <c r="C95" s="77"/>
      <c r="D95" s="78">
        <f>D74+D82+D88+D92</f>
        <v>82.009999999999991</v>
      </c>
      <c r="E95" s="78">
        <f t="shared" ref="E95:O95" si="21">E74+E82+E88+E92</f>
        <v>81.72</v>
      </c>
      <c r="F95" s="78">
        <f t="shared" si="21"/>
        <v>344.39000000000004</v>
      </c>
      <c r="G95" s="78">
        <f t="shared" si="21"/>
        <v>2451.5300000000002</v>
      </c>
      <c r="H95" s="78">
        <f t="shared" si="21"/>
        <v>1.3556363636363635</v>
      </c>
      <c r="I95" s="78">
        <f t="shared" si="21"/>
        <v>104.74618181818182</v>
      </c>
      <c r="J95" s="78">
        <f t="shared" si="21"/>
        <v>527.03889900000001</v>
      </c>
      <c r="K95" s="78">
        <f t="shared" si="21"/>
        <v>10.324999999999999</v>
      </c>
      <c r="L95" s="78">
        <f t="shared" si="21"/>
        <v>860.54727272727268</v>
      </c>
      <c r="M95" s="78">
        <f t="shared" si="21"/>
        <v>948.8236363636363</v>
      </c>
      <c r="N95" s="78">
        <f t="shared" si="21"/>
        <v>205.25027272727272</v>
      </c>
      <c r="O95" s="78">
        <f t="shared" si="21"/>
        <v>8.1284545454545452</v>
      </c>
    </row>
    <row r="96" spans="1:15" x14ac:dyDescent="0.25">
      <c r="A96" s="2"/>
      <c r="B96" s="2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4" t="s">
        <v>0</v>
      </c>
    </row>
    <row r="97" spans="1:15" ht="15.75" x14ac:dyDescent="0.25">
      <c r="A97" s="5" t="s">
        <v>121</v>
      </c>
      <c r="B97" s="2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thickBot="1" x14ac:dyDescent="0.3">
      <c r="A98" s="1"/>
      <c r="B98" s="2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x14ac:dyDescent="0.25">
      <c r="A99" s="6" t="s">
        <v>2</v>
      </c>
      <c r="B99" s="7" t="s">
        <v>3</v>
      </c>
      <c r="C99" s="7" t="s">
        <v>4</v>
      </c>
      <c r="D99" s="8" t="s">
        <v>5</v>
      </c>
      <c r="E99" s="8"/>
      <c r="F99" s="8"/>
      <c r="G99" s="9" t="s">
        <v>6</v>
      </c>
      <c r="H99" s="8" t="s">
        <v>7</v>
      </c>
      <c r="I99" s="8"/>
      <c r="J99" s="8"/>
      <c r="K99" s="8"/>
      <c r="L99" s="8" t="s">
        <v>8</v>
      </c>
      <c r="M99" s="8"/>
      <c r="N99" s="8"/>
      <c r="O99" s="10"/>
    </row>
    <row r="100" spans="1:15" ht="32.25" thickBot="1" x14ac:dyDescent="0.3">
      <c r="A100" s="11"/>
      <c r="B100" s="12"/>
      <c r="C100" s="12"/>
      <c r="D100" s="13" t="s">
        <v>9</v>
      </c>
      <c r="E100" s="13" t="s">
        <v>10</v>
      </c>
      <c r="F100" s="13" t="s">
        <v>11</v>
      </c>
      <c r="G100" s="14"/>
      <c r="H100" s="13" t="s">
        <v>12</v>
      </c>
      <c r="I100" s="13" t="s">
        <v>13</v>
      </c>
      <c r="J100" s="13" t="s">
        <v>14</v>
      </c>
      <c r="K100" s="13" t="s">
        <v>15</v>
      </c>
      <c r="L100" s="13" t="s">
        <v>16</v>
      </c>
      <c r="M100" s="13" t="s">
        <v>17</v>
      </c>
      <c r="N100" s="13" t="s">
        <v>18</v>
      </c>
      <c r="O100" s="15" t="s">
        <v>19</v>
      </c>
    </row>
    <row r="101" spans="1:15" ht="16.5" thickTop="1" x14ac:dyDescent="0.25">
      <c r="A101" s="60" t="s">
        <v>20</v>
      </c>
      <c r="B101" s="61"/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79"/>
    </row>
    <row r="102" spans="1:15" ht="94.5" x14ac:dyDescent="0.25">
      <c r="A102" s="21" t="s">
        <v>122</v>
      </c>
      <c r="B102" s="22" t="s">
        <v>123</v>
      </c>
      <c r="C102" s="23">
        <v>190</v>
      </c>
      <c r="D102" s="24">
        <v>7.71</v>
      </c>
      <c r="E102" s="24">
        <v>11.4</v>
      </c>
      <c r="F102" s="24">
        <v>41.74</v>
      </c>
      <c r="G102" s="24">
        <v>312.02</v>
      </c>
      <c r="H102" s="24">
        <v>0.2</v>
      </c>
      <c r="I102" s="24">
        <v>0</v>
      </c>
      <c r="J102" s="24">
        <v>183</v>
      </c>
      <c r="K102" s="24">
        <v>7.0000000000000007E-2</v>
      </c>
      <c r="L102" s="24">
        <v>39.450000000000003</v>
      </c>
      <c r="M102" s="24">
        <v>121.09</v>
      </c>
      <c r="N102" s="24">
        <v>30</v>
      </c>
      <c r="O102" s="53">
        <v>0.2</v>
      </c>
    </row>
    <row r="103" spans="1:15" ht="47.25" x14ac:dyDescent="0.25">
      <c r="A103" s="21" t="s">
        <v>124</v>
      </c>
      <c r="B103" s="133" t="s">
        <v>125</v>
      </c>
      <c r="C103" s="23">
        <v>60</v>
      </c>
      <c r="D103" s="24">
        <v>10.36</v>
      </c>
      <c r="E103" s="24">
        <v>7.28</v>
      </c>
      <c r="F103" s="24">
        <v>19.87</v>
      </c>
      <c r="G103" s="24">
        <v>150.69999999999999</v>
      </c>
      <c r="H103" s="24">
        <v>0.1</v>
      </c>
      <c r="I103" s="24">
        <v>0</v>
      </c>
      <c r="J103" s="24">
        <v>75</v>
      </c>
      <c r="K103" s="24">
        <v>0.28000000000000003</v>
      </c>
      <c r="L103" s="24">
        <v>128.22</v>
      </c>
      <c r="M103" s="24">
        <v>102.1</v>
      </c>
      <c r="N103" s="24">
        <v>9</v>
      </c>
      <c r="O103" s="24">
        <v>0.9</v>
      </c>
    </row>
    <row r="104" spans="1:15" ht="60" x14ac:dyDescent="0.25">
      <c r="A104" s="21" t="s">
        <v>42</v>
      </c>
      <c r="B104" s="22" t="s">
        <v>126</v>
      </c>
      <c r="C104" s="23">
        <v>100</v>
      </c>
      <c r="D104" s="24">
        <v>0.8</v>
      </c>
      <c r="E104" s="24">
        <v>0.4</v>
      </c>
      <c r="F104" s="24">
        <v>8.1</v>
      </c>
      <c r="G104" s="24">
        <v>47</v>
      </c>
      <c r="H104" s="28">
        <v>0.02</v>
      </c>
      <c r="I104" s="28">
        <v>180</v>
      </c>
      <c r="J104" s="28">
        <v>0</v>
      </c>
      <c r="K104" s="28">
        <v>0.3</v>
      </c>
      <c r="L104" s="28">
        <v>40</v>
      </c>
      <c r="M104" s="28">
        <v>34</v>
      </c>
      <c r="N104" s="28">
        <v>25</v>
      </c>
      <c r="O104" s="54">
        <v>0.8</v>
      </c>
    </row>
    <row r="105" spans="1:15" ht="78.75" x14ac:dyDescent="0.25">
      <c r="A105" s="21" t="s">
        <v>127</v>
      </c>
      <c r="B105" s="22" t="s">
        <v>128</v>
      </c>
      <c r="C105" s="23">
        <v>200</v>
      </c>
      <c r="D105" s="24">
        <v>2.2000000000000002</v>
      </c>
      <c r="E105" s="24">
        <v>2.2000000000000002</v>
      </c>
      <c r="F105" s="24">
        <v>22.4</v>
      </c>
      <c r="G105" s="24">
        <v>118</v>
      </c>
      <c r="H105" s="24">
        <v>0.02</v>
      </c>
      <c r="I105" s="24">
        <v>0.2</v>
      </c>
      <c r="J105" s="24">
        <v>0.01</v>
      </c>
      <c r="K105" s="24">
        <v>0</v>
      </c>
      <c r="L105" s="24">
        <v>62</v>
      </c>
      <c r="M105" s="24">
        <v>71</v>
      </c>
      <c r="N105" s="24">
        <v>23</v>
      </c>
      <c r="O105" s="136">
        <v>1</v>
      </c>
    </row>
    <row r="106" spans="1:15" ht="16.5" thickBot="1" x14ac:dyDescent="0.3">
      <c r="A106" s="30" t="s">
        <v>29</v>
      </c>
      <c r="B106" s="31"/>
      <c r="C106" s="70">
        <f t="shared" ref="C106:O106" si="22">SUM(C102:C105)</f>
        <v>550</v>
      </c>
      <c r="D106" s="58">
        <f t="shared" si="22"/>
        <v>21.07</v>
      </c>
      <c r="E106" s="58">
        <f t="shared" si="22"/>
        <v>21.279999999999998</v>
      </c>
      <c r="F106" s="58">
        <f t="shared" si="22"/>
        <v>92.109999999999985</v>
      </c>
      <c r="G106" s="58">
        <f t="shared" si="22"/>
        <v>627.72</v>
      </c>
      <c r="H106" s="58">
        <f t="shared" si="22"/>
        <v>0.34000000000000008</v>
      </c>
      <c r="I106" s="58">
        <f t="shared" si="22"/>
        <v>180.2</v>
      </c>
      <c r="J106" s="58">
        <f t="shared" si="22"/>
        <v>258.01</v>
      </c>
      <c r="K106" s="58">
        <f t="shared" si="22"/>
        <v>0.65</v>
      </c>
      <c r="L106" s="58">
        <f t="shared" si="22"/>
        <v>269.67</v>
      </c>
      <c r="M106" s="58">
        <f t="shared" si="22"/>
        <v>328.19</v>
      </c>
      <c r="N106" s="58">
        <f t="shared" si="22"/>
        <v>87</v>
      </c>
      <c r="O106" s="58">
        <f t="shared" si="22"/>
        <v>2.9000000000000004</v>
      </c>
    </row>
    <row r="107" spans="1:15" ht="16.5" thickTop="1" x14ac:dyDescent="0.25">
      <c r="A107" s="16" t="s">
        <v>30</v>
      </c>
      <c r="B107" s="17"/>
      <c r="C107" s="34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6"/>
    </row>
    <row r="108" spans="1:15" ht="63" x14ac:dyDescent="0.25">
      <c r="A108" s="137" t="s">
        <v>129</v>
      </c>
      <c r="B108" s="22" t="s">
        <v>130</v>
      </c>
      <c r="C108" s="23">
        <v>100</v>
      </c>
      <c r="D108" s="24">
        <v>1.6</v>
      </c>
      <c r="E108" s="24">
        <v>6.2</v>
      </c>
      <c r="F108" s="24">
        <v>5.9</v>
      </c>
      <c r="G108" s="24">
        <v>85</v>
      </c>
      <c r="H108" s="24">
        <v>0.03</v>
      </c>
      <c r="I108" s="24">
        <v>9.6</v>
      </c>
      <c r="J108" s="24">
        <v>0</v>
      </c>
      <c r="K108" s="24">
        <v>4.5</v>
      </c>
      <c r="L108" s="24">
        <v>30.5</v>
      </c>
      <c r="M108" s="24">
        <v>25.3</v>
      </c>
      <c r="N108" s="24">
        <v>17.7</v>
      </c>
      <c r="O108" s="53">
        <v>0.98</v>
      </c>
    </row>
    <row r="109" spans="1:15" ht="63" x14ac:dyDescent="0.25">
      <c r="A109" s="21" t="s">
        <v>131</v>
      </c>
      <c r="B109" s="22" t="s">
        <v>132</v>
      </c>
      <c r="C109" s="23">
        <v>230</v>
      </c>
      <c r="D109" s="24">
        <v>2.17</v>
      </c>
      <c r="E109" s="24">
        <v>4.83</v>
      </c>
      <c r="F109" s="24">
        <v>14.95</v>
      </c>
      <c r="G109" s="24">
        <v>111.55</v>
      </c>
      <c r="H109" s="24">
        <v>8.2799999999999999E-2</v>
      </c>
      <c r="I109" s="24">
        <v>7.0609999999999999</v>
      </c>
      <c r="J109" s="24">
        <v>115</v>
      </c>
      <c r="K109" s="24">
        <v>2.1619999999999999</v>
      </c>
      <c r="L109" s="24">
        <v>14.26</v>
      </c>
      <c r="M109" s="24">
        <v>57.96</v>
      </c>
      <c r="N109" s="24">
        <v>12.55</v>
      </c>
      <c r="O109" s="53">
        <v>0.36</v>
      </c>
    </row>
    <row r="110" spans="1:15" ht="63" x14ac:dyDescent="0.25">
      <c r="A110" s="21" t="s">
        <v>133</v>
      </c>
      <c r="B110" s="22" t="s">
        <v>134</v>
      </c>
      <c r="C110" s="23">
        <v>100</v>
      </c>
      <c r="D110" s="24">
        <v>14.79</v>
      </c>
      <c r="E110" s="24">
        <v>12.3</v>
      </c>
      <c r="F110" s="24">
        <v>15.8</v>
      </c>
      <c r="G110" s="24">
        <v>231.5</v>
      </c>
      <c r="H110" s="24">
        <v>0.18</v>
      </c>
      <c r="I110" s="24">
        <v>9</v>
      </c>
      <c r="J110" s="24">
        <v>0.45</v>
      </c>
      <c r="K110" s="24">
        <v>42</v>
      </c>
      <c r="L110" s="24">
        <v>185</v>
      </c>
      <c r="M110" s="24">
        <v>55</v>
      </c>
      <c r="N110" s="24">
        <v>0</v>
      </c>
      <c r="O110" s="136">
        <v>0</v>
      </c>
    </row>
    <row r="111" spans="1:15" ht="51" x14ac:dyDescent="0.25">
      <c r="A111" s="51" t="s">
        <v>38</v>
      </c>
      <c r="B111" s="48" t="s">
        <v>39</v>
      </c>
      <c r="C111" s="49">
        <v>150</v>
      </c>
      <c r="D111" s="50">
        <v>3.69</v>
      </c>
      <c r="E111" s="50">
        <v>4.01</v>
      </c>
      <c r="F111" s="50">
        <v>33.81</v>
      </c>
      <c r="G111" s="50">
        <v>204.6</v>
      </c>
      <c r="H111" s="50">
        <v>2.6999999999999996E-2</v>
      </c>
      <c r="I111" s="50">
        <v>0</v>
      </c>
      <c r="J111" s="50">
        <v>4.0500000000000001E-2</v>
      </c>
      <c r="K111" s="50">
        <v>0.28499999999999998</v>
      </c>
      <c r="L111" s="50">
        <v>5.0999999999999996</v>
      </c>
      <c r="M111" s="50">
        <v>70.8</v>
      </c>
      <c r="N111" s="50">
        <v>22.8</v>
      </c>
      <c r="O111" s="52">
        <v>0.52500000000000002</v>
      </c>
    </row>
    <row r="112" spans="1:15" ht="60" x14ac:dyDescent="0.25">
      <c r="A112" s="21" t="s">
        <v>25</v>
      </c>
      <c r="B112" s="22" t="s">
        <v>26</v>
      </c>
      <c r="C112" s="23">
        <v>60</v>
      </c>
      <c r="D112" s="24">
        <v>4.5599999999999996</v>
      </c>
      <c r="E112" s="24">
        <v>0.48</v>
      </c>
      <c r="F112" s="24">
        <v>29.52</v>
      </c>
      <c r="G112" s="24">
        <v>141</v>
      </c>
      <c r="H112" s="24">
        <v>6.6000000000000003E-2</v>
      </c>
      <c r="I112" s="24">
        <v>0</v>
      </c>
      <c r="J112" s="24">
        <v>0</v>
      </c>
      <c r="K112" s="24">
        <v>0.66</v>
      </c>
      <c r="L112" s="24">
        <v>12</v>
      </c>
      <c r="M112" s="24">
        <v>39</v>
      </c>
      <c r="N112" s="24">
        <v>8.4</v>
      </c>
      <c r="O112" s="136">
        <v>0.66</v>
      </c>
    </row>
    <row r="113" spans="1:15" ht="30" x14ac:dyDescent="0.25">
      <c r="A113" s="21" t="s">
        <v>135</v>
      </c>
      <c r="B113" s="138" t="s">
        <v>136</v>
      </c>
      <c r="C113" s="23">
        <v>200</v>
      </c>
      <c r="D113" s="24">
        <v>0.1</v>
      </c>
      <c r="E113" s="24">
        <v>0</v>
      </c>
      <c r="F113" s="24">
        <v>21</v>
      </c>
      <c r="G113" s="24">
        <v>84.4</v>
      </c>
      <c r="H113" s="24">
        <v>0.02</v>
      </c>
      <c r="I113" s="24">
        <v>0.45</v>
      </c>
      <c r="J113" s="24">
        <v>0</v>
      </c>
      <c r="K113" s="24">
        <v>0</v>
      </c>
      <c r="L113" s="24">
        <v>26</v>
      </c>
      <c r="M113" s="24">
        <v>18</v>
      </c>
      <c r="N113" s="24">
        <v>6</v>
      </c>
      <c r="O113" s="53">
        <v>1.25</v>
      </c>
    </row>
    <row r="114" spans="1:15" ht="16.5" thickBot="1" x14ac:dyDescent="0.3">
      <c r="A114" s="30" t="s">
        <v>46</v>
      </c>
      <c r="B114" s="31"/>
      <c r="C114" s="70">
        <f t="shared" ref="C114:O114" si="23">SUM(C108:C113)</f>
        <v>840</v>
      </c>
      <c r="D114" s="58">
        <f t="shared" si="23"/>
        <v>26.91</v>
      </c>
      <c r="E114" s="58">
        <f t="shared" si="23"/>
        <v>27.820000000000004</v>
      </c>
      <c r="F114" s="58">
        <f t="shared" si="23"/>
        <v>120.98</v>
      </c>
      <c r="G114" s="58">
        <f t="shared" si="23"/>
        <v>858.05</v>
      </c>
      <c r="H114" s="58">
        <f t="shared" si="23"/>
        <v>0.40579999999999999</v>
      </c>
      <c r="I114" s="58">
        <f t="shared" si="23"/>
        <v>26.111000000000001</v>
      </c>
      <c r="J114" s="58">
        <f t="shared" si="23"/>
        <v>115.4905</v>
      </c>
      <c r="K114" s="58">
        <f t="shared" si="23"/>
        <v>49.606999999999992</v>
      </c>
      <c r="L114" s="58">
        <f t="shared" si="23"/>
        <v>272.86</v>
      </c>
      <c r="M114" s="58">
        <f t="shared" si="23"/>
        <v>266.06</v>
      </c>
      <c r="N114" s="58">
        <f t="shared" si="23"/>
        <v>67.449999999999989</v>
      </c>
      <c r="O114" s="58">
        <f t="shared" si="23"/>
        <v>3.7749999999999999</v>
      </c>
    </row>
    <row r="115" spans="1:15" ht="16.5" thickTop="1" x14ac:dyDescent="0.25">
      <c r="A115" s="60" t="s">
        <v>47</v>
      </c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4"/>
    </row>
    <row r="116" spans="1:15" ht="47.25" x14ac:dyDescent="0.25">
      <c r="A116" s="21" t="s">
        <v>137</v>
      </c>
      <c r="B116" s="22" t="s">
        <v>22</v>
      </c>
      <c r="C116" s="23">
        <v>180</v>
      </c>
      <c r="D116" s="24">
        <v>14.83</v>
      </c>
      <c r="E116" s="24">
        <v>20.07</v>
      </c>
      <c r="F116" s="24">
        <v>43.15</v>
      </c>
      <c r="G116" s="24">
        <v>415.45</v>
      </c>
      <c r="H116" s="24">
        <v>0.11076923076923077</v>
      </c>
      <c r="I116" s="24">
        <v>0</v>
      </c>
      <c r="J116" s="24">
        <v>97.2</v>
      </c>
      <c r="K116" s="24">
        <v>0.85</v>
      </c>
      <c r="L116" s="24">
        <v>152.4</v>
      </c>
      <c r="M116" s="24">
        <v>138.87</v>
      </c>
      <c r="N116" s="24">
        <v>11.61</v>
      </c>
      <c r="O116" s="53">
        <v>0.46</v>
      </c>
    </row>
    <row r="117" spans="1:15" ht="47.25" x14ac:dyDescent="0.25">
      <c r="A117" s="21" t="s">
        <v>23</v>
      </c>
      <c r="B117" s="22" t="s">
        <v>24</v>
      </c>
      <c r="C117" s="23">
        <v>100</v>
      </c>
      <c r="D117" s="24">
        <v>3.1</v>
      </c>
      <c r="E117" s="24">
        <v>0.2</v>
      </c>
      <c r="F117" s="24">
        <v>6.7</v>
      </c>
      <c r="G117" s="24">
        <v>40</v>
      </c>
      <c r="H117" s="24">
        <v>0.12</v>
      </c>
      <c r="I117" s="24">
        <v>10</v>
      </c>
      <c r="J117" s="24">
        <v>0.3</v>
      </c>
      <c r="K117" s="24">
        <v>0</v>
      </c>
      <c r="L117" s="24">
        <v>20</v>
      </c>
      <c r="M117" s="24">
        <v>62</v>
      </c>
      <c r="N117" s="24">
        <v>21</v>
      </c>
      <c r="O117" s="53">
        <v>0.7</v>
      </c>
    </row>
    <row r="118" spans="1:15" ht="60" x14ac:dyDescent="0.25">
      <c r="A118" s="21" t="s">
        <v>25</v>
      </c>
      <c r="B118" s="22" t="s">
        <v>26</v>
      </c>
      <c r="C118" s="23">
        <v>20</v>
      </c>
      <c r="D118" s="24">
        <v>1.52</v>
      </c>
      <c r="E118" s="24">
        <v>0.16</v>
      </c>
      <c r="F118" s="24">
        <v>9.84</v>
      </c>
      <c r="G118" s="24">
        <v>47</v>
      </c>
      <c r="H118" s="24">
        <v>2.2000000000000002E-2</v>
      </c>
      <c r="I118" s="24">
        <v>0</v>
      </c>
      <c r="J118" s="24">
        <v>0</v>
      </c>
      <c r="K118" s="24">
        <v>0.22</v>
      </c>
      <c r="L118" s="24">
        <v>4</v>
      </c>
      <c r="M118" s="24">
        <v>13</v>
      </c>
      <c r="N118" s="24">
        <v>2.8</v>
      </c>
      <c r="O118" s="53">
        <v>0.22</v>
      </c>
    </row>
    <row r="119" spans="1:15" ht="63" x14ac:dyDescent="0.25">
      <c r="A119" s="21" t="s">
        <v>138</v>
      </c>
      <c r="B119" s="22" t="s">
        <v>139</v>
      </c>
      <c r="C119" s="23">
        <v>200</v>
      </c>
      <c r="D119" s="24">
        <v>0.7</v>
      </c>
      <c r="E119" s="24">
        <v>0.3</v>
      </c>
      <c r="F119" s="24">
        <v>21.22</v>
      </c>
      <c r="G119" s="24">
        <v>97</v>
      </c>
      <c r="H119" s="28">
        <v>0.01</v>
      </c>
      <c r="I119" s="28">
        <v>70</v>
      </c>
      <c r="J119" s="28">
        <v>0</v>
      </c>
      <c r="K119" s="28">
        <v>0</v>
      </c>
      <c r="L119" s="28">
        <v>12</v>
      </c>
      <c r="M119" s="28">
        <v>3</v>
      </c>
      <c r="N119" s="28">
        <v>3</v>
      </c>
      <c r="O119" s="54">
        <v>1.5</v>
      </c>
    </row>
    <row r="120" spans="1:15" ht="16.5" thickBot="1" x14ac:dyDescent="0.3">
      <c r="A120" s="56" t="s">
        <v>86</v>
      </c>
      <c r="B120" s="57"/>
      <c r="C120" s="70">
        <f>SUM(C116:C119)</f>
        <v>500</v>
      </c>
      <c r="D120" s="58">
        <f t="shared" ref="D120:O120" si="24">SUM(D116:D119)</f>
        <v>20.149999999999999</v>
      </c>
      <c r="E120" s="58">
        <f t="shared" si="24"/>
        <v>20.73</v>
      </c>
      <c r="F120" s="58">
        <f t="shared" si="24"/>
        <v>80.91</v>
      </c>
      <c r="G120" s="58">
        <f t="shared" si="24"/>
        <v>599.45000000000005</v>
      </c>
      <c r="H120" s="58">
        <f t="shared" si="24"/>
        <v>0.26276923076923081</v>
      </c>
      <c r="I120" s="58">
        <f t="shared" si="24"/>
        <v>80</v>
      </c>
      <c r="J120" s="58">
        <f t="shared" si="24"/>
        <v>97.5</v>
      </c>
      <c r="K120" s="58">
        <f t="shared" si="24"/>
        <v>1.07</v>
      </c>
      <c r="L120" s="58">
        <f t="shared" si="24"/>
        <v>188.4</v>
      </c>
      <c r="M120" s="58">
        <f t="shared" si="24"/>
        <v>216.87</v>
      </c>
      <c r="N120" s="58">
        <f t="shared" si="24"/>
        <v>38.409999999999997</v>
      </c>
      <c r="O120" s="58">
        <f t="shared" si="24"/>
        <v>2.88</v>
      </c>
    </row>
    <row r="121" spans="1:15" ht="16.5" thickTop="1" x14ac:dyDescent="0.25">
      <c r="A121" s="139" t="s">
        <v>54</v>
      </c>
      <c r="B121" s="140"/>
      <c r="C121" s="34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/>
    </row>
    <row r="122" spans="1:15" ht="78.75" x14ac:dyDescent="0.25">
      <c r="A122" s="51" t="s">
        <v>140</v>
      </c>
      <c r="B122" s="48" t="s">
        <v>141</v>
      </c>
      <c r="C122" s="49">
        <v>240</v>
      </c>
      <c r="D122" s="141">
        <v>6.96</v>
      </c>
      <c r="E122" s="141">
        <v>3.6</v>
      </c>
      <c r="F122" s="141">
        <v>27.36</v>
      </c>
      <c r="G122" s="141">
        <v>170.4</v>
      </c>
      <c r="H122" s="141">
        <v>7.1999999999999995E-2</v>
      </c>
      <c r="I122" s="141">
        <v>1.44</v>
      </c>
      <c r="J122" s="141">
        <v>2.4E-2</v>
      </c>
      <c r="K122" s="141">
        <v>0</v>
      </c>
      <c r="L122" s="141">
        <v>297.60000000000002</v>
      </c>
      <c r="M122" s="141">
        <v>228</v>
      </c>
      <c r="N122" s="141">
        <v>36</v>
      </c>
      <c r="O122" s="142">
        <v>0.24</v>
      </c>
    </row>
    <row r="123" spans="1:15" ht="63" x14ac:dyDescent="0.25">
      <c r="A123" s="143" t="s">
        <v>142</v>
      </c>
      <c r="B123" s="133" t="s">
        <v>143</v>
      </c>
      <c r="C123" s="135">
        <v>60</v>
      </c>
      <c r="D123" s="50">
        <v>5.68</v>
      </c>
      <c r="E123" s="50">
        <v>6.63</v>
      </c>
      <c r="F123" s="50">
        <v>38.4</v>
      </c>
      <c r="G123" s="50">
        <v>229.68</v>
      </c>
      <c r="H123" s="50">
        <v>7.0000000000000007E-2</v>
      </c>
      <c r="I123" s="50">
        <v>0.14000000000000001</v>
      </c>
      <c r="J123" s="50">
        <v>0.04</v>
      </c>
      <c r="K123" s="50">
        <v>0.61</v>
      </c>
      <c r="L123" s="50">
        <v>50.59</v>
      </c>
      <c r="M123" s="50">
        <v>91.12</v>
      </c>
      <c r="N123" s="50">
        <v>11.6</v>
      </c>
      <c r="O123" s="52">
        <v>0.56999999999999995</v>
      </c>
    </row>
    <row r="124" spans="1:15" ht="16.5" thickBot="1" x14ac:dyDescent="0.3">
      <c r="A124" s="56" t="s">
        <v>59</v>
      </c>
      <c r="B124" s="57"/>
      <c r="C124" s="70">
        <f>SUM(C122:C123)</f>
        <v>300</v>
      </c>
      <c r="D124" s="71">
        <f>SUM(D122:D123)</f>
        <v>12.64</v>
      </c>
      <c r="E124" s="71">
        <f t="shared" ref="E124:O124" si="25">SUM(E122:E123)</f>
        <v>10.23</v>
      </c>
      <c r="F124" s="71">
        <f t="shared" si="25"/>
        <v>65.759999999999991</v>
      </c>
      <c r="G124" s="71">
        <f t="shared" si="25"/>
        <v>400.08000000000004</v>
      </c>
      <c r="H124" s="71">
        <f t="shared" si="25"/>
        <v>0.14200000000000002</v>
      </c>
      <c r="I124" s="71">
        <f t="shared" si="25"/>
        <v>1.58</v>
      </c>
      <c r="J124" s="71">
        <f t="shared" si="25"/>
        <v>6.4000000000000001E-2</v>
      </c>
      <c r="K124" s="71">
        <f t="shared" si="25"/>
        <v>0.61</v>
      </c>
      <c r="L124" s="71">
        <f t="shared" si="25"/>
        <v>348.19000000000005</v>
      </c>
      <c r="M124" s="71">
        <f t="shared" si="25"/>
        <v>319.12</v>
      </c>
      <c r="N124" s="71">
        <f t="shared" si="25"/>
        <v>47.6</v>
      </c>
      <c r="O124" s="71">
        <f t="shared" si="25"/>
        <v>0.80999999999999994</v>
      </c>
    </row>
    <row r="125" spans="1:15" ht="17.25" thickTop="1" thickBot="1" x14ac:dyDescent="0.3">
      <c r="A125" s="100" t="s">
        <v>144</v>
      </c>
      <c r="B125" s="101"/>
      <c r="C125" s="102"/>
      <c r="D125" s="71">
        <f t="shared" ref="D125:O125" si="26">D106+D114+D120</f>
        <v>68.13</v>
      </c>
      <c r="E125" s="71">
        <f t="shared" si="26"/>
        <v>69.83</v>
      </c>
      <c r="F125" s="71">
        <f t="shared" si="26"/>
        <v>294</v>
      </c>
      <c r="G125" s="71">
        <f t="shared" si="26"/>
        <v>2085.2200000000003</v>
      </c>
      <c r="H125" s="71">
        <f t="shared" si="26"/>
        <v>1.0085692307692309</v>
      </c>
      <c r="I125" s="71">
        <f t="shared" si="26"/>
        <v>286.31099999999998</v>
      </c>
      <c r="J125" s="71">
        <f t="shared" si="26"/>
        <v>471.00049999999999</v>
      </c>
      <c r="K125" s="71">
        <f t="shared" si="26"/>
        <v>51.326999999999991</v>
      </c>
      <c r="L125" s="71">
        <f t="shared" si="26"/>
        <v>730.93</v>
      </c>
      <c r="M125" s="71">
        <f t="shared" si="26"/>
        <v>811.12</v>
      </c>
      <c r="N125" s="71">
        <f t="shared" si="26"/>
        <v>192.85999999999999</v>
      </c>
      <c r="O125" s="71">
        <f t="shared" si="26"/>
        <v>9.5549999999999997</v>
      </c>
    </row>
    <row r="126" spans="1:15" ht="17.25" thickTop="1" thickBot="1" x14ac:dyDescent="0.3">
      <c r="A126" s="100" t="s">
        <v>145</v>
      </c>
      <c r="B126" s="101"/>
      <c r="C126" s="102"/>
      <c r="D126" s="71">
        <f t="shared" ref="D126:O126" si="27">D106+D114+D124</f>
        <v>60.620000000000005</v>
      </c>
      <c r="E126" s="71">
        <f t="shared" si="27"/>
        <v>59.33</v>
      </c>
      <c r="F126" s="71">
        <f t="shared" si="27"/>
        <v>278.84999999999997</v>
      </c>
      <c r="G126" s="71">
        <f t="shared" si="27"/>
        <v>1885.85</v>
      </c>
      <c r="H126" s="71">
        <f t="shared" si="27"/>
        <v>0.88780000000000003</v>
      </c>
      <c r="I126" s="71">
        <f t="shared" si="27"/>
        <v>207.89099999999999</v>
      </c>
      <c r="J126" s="71">
        <f t="shared" si="27"/>
        <v>373.56450000000001</v>
      </c>
      <c r="K126" s="71">
        <f t="shared" si="27"/>
        <v>50.86699999999999</v>
      </c>
      <c r="L126" s="71">
        <f t="shared" si="27"/>
        <v>890.72</v>
      </c>
      <c r="M126" s="71">
        <f t="shared" si="27"/>
        <v>913.37</v>
      </c>
      <c r="N126" s="71">
        <f t="shared" si="27"/>
        <v>202.04999999999998</v>
      </c>
      <c r="O126" s="71">
        <f t="shared" si="27"/>
        <v>7.4850000000000003</v>
      </c>
    </row>
    <row r="127" spans="1:15" ht="17.25" thickTop="1" thickBot="1" x14ac:dyDescent="0.3">
      <c r="A127" s="75" t="s">
        <v>146</v>
      </c>
      <c r="B127" s="76"/>
      <c r="C127" s="77"/>
      <c r="D127" s="78">
        <f t="shared" ref="D127:O127" si="28">D106+D114+D120+D124</f>
        <v>80.77</v>
      </c>
      <c r="E127" s="78">
        <f t="shared" si="28"/>
        <v>80.06</v>
      </c>
      <c r="F127" s="78">
        <f t="shared" si="28"/>
        <v>359.76</v>
      </c>
      <c r="G127" s="78">
        <f t="shared" si="28"/>
        <v>2485.3000000000002</v>
      </c>
      <c r="H127" s="78">
        <f t="shared" si="28"/>
        <v>1.1505692307692308</v>
      </c>
      <c r="I127" s="78">
        <f t="shared" si="28"/>
        <v>287.89099999999996</v>
      </c>
      <c r="J127" s="78">
        <f t="shared" si="28"/>
        <v>471.06450000000001</v>
      </c>
      <c r="K127" s="78">
        <f t="shared" si="28"/>
        <v>51.936999999999991</v>
      </c>
      <c r="L127" s="78">
        <f t="shared" si="28"/>
        <v>1079.1199999999999</v>
      </c>
      <c r="M127" s="78">
        <f t="shared" si="28"/>
        <v>1130.24</v>
      </c>
      <c r="N127" s="78">
        <f t="shared" si="28"/>
        <v>240.45999999999998</v>
      </c>
      <c r="O127" s="78">
        <f t="shared" si="28"/>
        <v>10.365</v>
      </c>
    </row>
    <row r="128" spans="1:15" x14ac:dyDescent="0.25">
      <c r="A128" s="2"/>
      <c r="B128" s="2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4" t="s">
        <v>0</v>
      </c>
    </row>
    <row r="129" spans="1:15" ht="15.75" x14ac:dyDescent="0.25">
      <c r="A129" s="5" t="s">
        <v>147</v>
      </c>
      <c r="B129" s="2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thickBot="1" x14ac:dyDescent="0.3">
      <c r="A130" s="1"/>
      <c r="B130" s="2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x14ac:dyDescent="0.25">
      <c r="A131" s="6" t="s">
        <v>2</v>
      </c>
      <c r="B131" s="7" t="s">
        <v>3</v>
      </c>
      <c r="C131" s="7" t="s">
        <v>4</v>
      </c>
      <c r="D131" s="8" t="s">
        <v>5</v>
      </c>
      <c r="E131" s="8"/>
      <c r="F131" s="8"/>
      <c r="G131" s="9" t="s">
        <v>6</v>
      </c>
      <c r="H131" s="8" t="s">
        <v>7</v>
      </c>
      <c r="I131" s="8"/>
      <c r="J131" s="8"/>
      <c r="K131" s="8"/>
      <c r="L131" s="8" t="s">
        <v>8</v>
      </c>
      <c r="M131" s="8"/>
      <c r="N131" s="8"/>
      <c r="O131" s="10"/>
    </row>
    <row r="132" spans="1:15" ht="32.25" thickBot="1" x14ac:dyDescent="0.3">
      <c r="A132" s="11"/>
      <c r="B132" s="12"/>
      <c r="C132" s="12"/>
      <c r="D132" s="13" t="s">
        <v>9</v>
      </c>
      <c r="E132" s="13" t="s">
        <v>10</v>
      </c>
      <c r="F132" s="13" t="s">
        <v>11</v>
      </c>
      <c r="G132" s="14"/>
      <c r="H132" s="13" t="s">
        <v>12</v>
      </c>
      <c r="I132" s="13" t="s">
        <v>13</v>
      </c>
      <c r="J132" s="13" t="s">
        <v>14</v>
      </c>
      <c r="K132" s="13" t="s">
        <v>15</v>
      </c>
      <c r="L132" s="13" t="s">
        <v>16</v>
      </c>
      <c r="M132" s="13" t="s">
        <v>17</v>
      </c>
      <c r="N132" s="13" t="s">
        <v>18</v>
      </c>
      <c r="O132" s="15" t="s">
        <v>19</v>
      </c>
    </row>
    <row r="133" spans="1:15" ht="16.5" thickTop="1" x14ac:dyDescent="0.25">
      <c r="A133" s="16" t="s">
        <v>20</v>
      </c>
      <c r="B133" s="17"/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79"/>
    </row>
    <row r="134" spans="1:15" ht="110.25" x14ac:dyDescent="0.25">
      <c r="A134" s="37" t="s">
        <v>148</v>
      </c>
      <c r="B134" s="144" t="s">
        <v>149</v>
      </c>
      <c r="C134" s="39" t="s">
        <v>96</v>
      </c>
      <c r="D134" s="40">
        <v>18.690000000000001</v>
      </c>
      <c r="E134" s="40">
        <v>19.46</v>
      </c>
      <c r="F134" s="40">
        <v>62.23</v>
      </c>
      <c r="G134" s="40">
        <v>484.39</v>
      </c>
      <c r="H134" s="40">
        <v>0.2</v>
      </c>
      <c r="I134" s="40">
        <v>0.01</v>
      </c>
      <c r="J134" s="40">
        <v>173</v>
      </c>
      <c r="K134" s="40">
        <v>0.54</v>
      </c>
      <c r="L134" s="40">
        <v>254.22</v>
      </c>
      <c r="M134" s="40">
        <v>308.95999999999998</v>
      </c>
      <c r="N134" s="40">
        <v>76.085999999999999</v>
      </c>
      <c r="O134" s="41">
        <v>0.2</v>
      </c>
    </row>
    <row r="135" spans="1:15" ht="60" x14ac:dyDescent="0.25">
      <c r="A135" s="21" t="s">
        <v>42</v>
      </c>
      <c r="B135" s="22" t="s">
        <v>150</v>
      </c>
      <c r="C135" s="23">
        <v>100</v>
      </c>
      <c r="D135" s="24">
        <v>0.4</v>
      </c>
      <c r="E135" s="24">
        <v>0.3</v>
      </c>
      <c r="F135" s="24">
        <v>10.3</v>
      </c>
      <c r="G135" s="24">
        <v>47</v>
      </c>
      <c r="H135" s="24">
        <v>0.02</v>
      </c>
      <c r="I135" s="24">
        <v>5</v>
      </c>
      <c r="J135" s="24">
        <v>0</v>
      </c>
      <c r="K135" s="24">
        <v>0.4</v>
      </c>
      <c r="L135" s="24">
        <v>19</v>
      </c>
      <c r="M135" s="24">
        <v>12</v>
      </c>
      <c r="N135" s="24">
        <v>16</v>
      </c>
      <c r="O135" s="53">
        <v>2.2999999999999998</v>
      </c>
    </row>
    <row r="136" spans="1:15" ht="60" x14ac:dyDescent="0.25">
      <c r="A136" s="21" t="s">
        <v>69</v>
      </c>
      <c r="B136" s="22" t="s">
        <v>70</v>
      </c>
      <c r="C136" s="23">
        <v>200</v>
      </c>
      <c r="D136" s="24">
        <v>0.1</v>
      </c>
      <c r="E136" s="24">
        <v>0</v>
      </c>
      <c r="F136" s="24">
        <v>15.2</v>
      </c>
      <c r="G136" s="24">
        <v>61</v>
      </c>
      <c r="H136" s="24">
        <v>0</v>
      </c>
      <c r="I136" s="24">
        <v>2.8</v>
      </c>
      <c r="J136" s="24">
        <v>0</v>
      </c>
      <c r="K136" s="24">
        <v>0</v>
      </c>
      <c r="L136" s="24">
        <v>14.2</v>
      </c>
      <c r="M136" s="24">
        <v>4</v>
      </c>
      <c r="N136" s="24">
        <v>2</v>
      </c>
      <c r="O136" s="53">
        <v>0.4</v>
      </c>
    </row>
    <row r="137" spans="1:15" ht="16.5" thickBot="1" x14ac:dyDescent="0.3">
      <c r="A137" s="30" t="s">
        <v>29</v>
      </c>
      <c r="B137" s="31"/>
      <c r="C137" s="70">
        <f>C136+C135+200</f>
        <v>500</v>
      </c>
      <c r="D137" s="58">
        <f>SUM(D134:D136)</f>
        <v>19.190000000000001</v>
      </c>
      <c r="E137" s="58">
        <f t="shared" ref="E137:O137" si="29">SUM(E134:E136)</f>
        <v>19.760000000000002</v>
      </c>
      <c r="F137" s="58">
        <f t="shared" si="29"/>
        <v>87.73</v>
      </c>
      <c r="G137" s="58">
        <f t="shared" si="29"/>
        <v>592.39</v>
      </c>
      <c r="H137" s="58">
        <f t="shared" si="29"/>
        <v>0.22</v>
      </c>
      <c r="I137" s="58">
        <f t="shared" si="29"/>
        <v>7.81</v>
      </c>
      <c r="J137" s="58">
        <f t="shared" si="29"/>
        <v>173</v>
      </c>
      <c r="K137" s="58">
        <f t="shared" si="29"/>
        <v>0.94000000000000006</v>
      </c>
      <c r="L137" s="58">
        <f t="shared" si="29"/>
        <v>287.42</v>
      </c>
      <c r="M137" s="58">
        <f t="shared" si="29"/>
        <v>324.95999999999998</v>
      </c>
      <c r="N137" s="58">
        <f t="shared" si="29"/>
        <v>94.085999999999999</v>
      </c>
      <c r="O137" s="58">
        <f t="shared" si="29"/>
        <v>2.9</v>
      </c>
    </row>
    <row r="138" spans="1:15" ht="16.5" thickTop="1" x14ac:dyDescent="0.25">
      <c r="A138" s="16" t="s">
        <v>30</v>
      </c>
      <c r="B138" s="17"/>
      <c r="C138" s="34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6"/>
    </row>
    <row r="139" spans="1:15" ht="126" x14ac:dyDescent="0.25">
      <c r="A139" s="21" t="s">
        <v>151</v>
      </c>
      <c r="B139" s="22" t="s">
        <v>152</v>
      </c>
      <c r="C139" s="23">
        <v>60</v>
      </c>
      <c r="D139" s="24">
        <v>0.96</v>
      </c>
      <c r="E139" s="24">
        <v>6.6</v>
      </c>
      <c r="F139" s="24">
        <v>5.76</v>
      </c>
      <c r="G139" s="24">
        <v>81.599999999999994</v>
      </c>
      <c r="H139" s="24">
        <v>0.02</v>
      </c>
      <c r="I139" s="24">
        <v>16.68</v>
      </c>
      <c r="J139" s="24">
        <v>0</v>
      </c>
      <c r="K139" s="24">
        <v>2.7</v>
      </c>
      <c r="L139" s="24">
        <v>26.4</v>
      </c>
      <c r="M139" s="24">
        <v>19.2</v>
      </c>
      <c r="N139" s="24">
        <v>11.56</v>
      </c>
      <c r="O139" s="53">
        <v>0.36</v>
      </c>
    </row>
    <row r="140" spans="1:15" ht="94.5" x14ac:dyDescent="0.25">
      <c r="A140" s="21" t="s">
        <v>73</v>
      </c>
      <c r="B140" s="22" t="s">
        <v>74</v>
      </c>
      <c r="C140" s="23">
        <v>230</v>
      </c>
      <c r="D140" s="24">
        <v>2.67</v>
      </c>
      <c r="E140" s="24">
        <v>4.8099999999999996</v>
      </c>
      <c r="F140" s="24">
        <v>9.43</v>
      </c>
      <c r="G140" s="24">
        <v>89.24</v>
      </c>
      <c r="H140" s="24">
        <v>5.9799999999999999E-2</v>
      </c>
      <c r="I140" s="24">
        <v>8.4410000000000007</v>
      </c>
      <c r="J140" s="24">
        <v>85</v>
      </c>
      <c r="K140" s="24">
        <v>0.23</v>
      </c>
      <c r="L140" s="24">
        <v>89.83</v>
      </c>
      <c r="M140" s="24">
        <v>85.39</v>
      </c>
      <c r="N140" s="24">
        <v>18.399999999999999</v>
      </c>
      <c r="O140" s="53">
        <v>0.09</v>
      </c>
    </row>
    <row r="141" spans="1:15" ht="78.75" x14ac:dyDescent="0.25">
      <c r="A141" s="21" t="s">
        <v>153</v>
      </c>
      <c r="B141" s="22" t="s">
        <v>154</v>
      </c>
      <c r="C141" s="23">
        <v>100</v>
      </c>
      <c r="D141" s="24">
        <v>9.59</v>
      </c>
      <c r="E141" s="24">
        <v>10.37</v>
      </c>
      <c r="F141" s="24">
        <v>9.27</v>
      </c>
      <c r="G141" s="24">
        <v>147</v>
      </c>
      <c r="H141" s="24">
        <v>0.18</v>
      </c>
      <c r="I141" s="24">
        <v>1.1100000000000001</v>
      </c>
      <c r="J141" s="24">
        <v>0.01</v>
      </c>
      <c r="K141" s="24">
        <v>0.41</v>
      </c>
      <c r="L141" s="24">
        <v>13.76</v>
      </c>
      <c r="M141" s="24">
        <v>105.11</v>
      </c>
      <c r="N141" s="24">
        <v>18.04</v>
      </c>
      <c r="O141" s="136">
        <v>1.48</v>
      </c>
    </row>
    <row r="142" spans="1:15" ht="78.75" x14ac:dyDescent="0.25">
      <c r="A142" s="21" t="s">
        <v>82</v>
      </c>
      <c r="B142" s="43" t="s">
        <v>83</v>
      </c>
      <c r="C142" s="23">
        <v>150</v>
      </c>
      <c r="D142" s="24">
        <v>6.58</v>
      </c>
      <c r="E142" s="24">
        <v>5.0199999999999996</v>
      </c>
      <c r="F142" s="24">
        <v>34.450000000000003</v>
      </c>
      <c r="G142" s="24">
        <v>217.64</v>
      </c>
      <c r="H142" s="24">
        <v>5.7000000000000002E-2</v>
      </c>
      <c r="I142" s="24">
        <v>0</v>
      </c>
      <c r="J142" s="24">
        <v>175</v>
      </c>
      <c r="K142" s="24">
        <v>0.79500000000000004</v>
      </c>
      <c r="L142" s="24">
        <v>70.28</v>
      </c>
      <c r="M142" s="24">
        <v>177.95</v>
      </c>
      <c r="N142" s="24">
        <v>8.1</v>
      </c>
      <c r="O142" s="53">
        <v>0.08</v>
      </c>
    </row>
    <row r="143" spans="1:15" ht="60" x14ac:dyDescent="0.25">
      <c r="A143" s="21" t="s">
        <v>25</v>
      </c>
      <c r="B143" s="22" t="s">
        <v>26</v>
      </c>
      <c r="C143" s="23">
        <v>70</v>
      </c>
      <c r="D143" s="24">
        <v>5.32</v>
      </c>
      <c r="E143" s="24">
        <v>0.56000000000000005</v>
      </c>
      <c r="F143" s="24">
        <v>29.19</v>
      </c>
      <c r="G143" s="24">
        <v>164.5</v>
      </c>
      <c r="H143" s="24">
        <v>7.6999999999999999E-2</v>
      </c>
      <c r="I143" s="24">
        <v>0</v>
      </c>
      <c r="J143" s="24">
        <v>0</v>
      </c>
      <c r="K143" s="24">
        <v>0.77</v>
      </c>
      <c r="L143" s="24">
        <v>14</v>
      </c>
      <c r="M143" s="24">
        <v>45.5</v>
      </c>
      <c r="N143" s="24">
        <v>9.8000000000000007</v>
      </c>
      <c r="O143" s="53">
        <v>0.77</v>
      </c>
    </row>
    <row r="144" spans="1:15" ht="60" x14ac:dyDescent="0.25">
      <c r="A144" s="21" t="s">
        <v>42</v>
      </c>
      <c r="B144" s="22" t="s">
        <v>68</v>
      </c>
      <c r="C144" s="23">
        <v>100</v>
      </c>
      <c r="D144" s="24">
        <v>1.5</v>
      </c>
      <c r="E144" s="24">
        <v>0.5</v>
      </c>
      <c r="F144" s="24">
        <v>21</v>
      </c>
      <c r="G144" s="24">
        <v>96</v>
      </c>
      <c r="H144" s="24">
        <v>0.04</v>
      </c>
      <c r="I144" s="24">
        <v>10</v>
      </c>
      <c r="J144" s="24">
        <v>0</v>
      </c>
      <c r="K144" s="24">
        <v>0.4</v>
      </c>
      <c r="L144" s="24">
        <v>8</v>
      </c>
      <c r="M144" s="24">
        <v>28</v>
      </c>
      <c r="N144" s="24">
        <v>42</v>
      </c>
      <c r="O144" s="53">
        <v>0.6</v>
      </c>
    </row>
    <row r="145" spans="1:15" ht="126" x14ac:dyDescent="0.25">
      <c r="A145" s="21" t="s">
        <v>44</v>
      </c>
      <c r="B145" s="22" t="s">
        <v>155</v>
      </c>
      <c r="C145" s="23">
        <v>200</v>
      </c>
      <c r="D145" s="24">
        <v>0.3</v>
      </c>
      <c r="E145" s="24">
        <v>0</v>
      </c>
      <c r="F145" s="24">
        <v>20.100000000000001</v>
      </c>
      <c r="G145" s="24">
        <v>81</v>
      </c>
      <c r="H145" s="24">
        <v>0</v>
      </c>
      <c r="I145" s="24">
        <v>0.8</v>
      </c>
      <c r="J145" s="24">
        <v>0</v>
      </c>
      <c r="K145" s="24">
        <v>0</v>
      </c>
      <c r="L145" s="24">
        <v>10</v>
      </c>
      <c r="M145" s="24">
        <v>6</v>
      </c>
      <c r="N145" s="24">
        <v>3</v>
      </c>
      <c r="O145" s="53">
        <v>0.6</v>
      </c>
    </row>
    <row r="146" spans="1:15" ht="16.5" thickBot="1" x14ac:dyDescent="0.3">
      <c r="A146" s="30" t="s">
        <v>46</v>
      </c>
      <c r="B146" s="31"/>
      <c r="C146" s="70">
        <f t="shared" ref="C146:O146" si="30">SUM(C139:C145)</f>
        <v>910</v>
      </c>
      <c r="D146" s="58">
        <f t="shared" si="30"/>
        <v>26.919999999999998</v>
      </c>
      <c r="E146" s="58">
        <f t="shared" si="30"/>
        <v>27.86</v>
      </c>
      <c r="F146" s="58">
        <f t="shared" si="30"/>
        <v>129.20000000000002</v>
      </c>
      <c r="G146" s="58">
        <f t="shared" si="30"/>
        <v>876.98</v>
      </c>
      <c r="H146" s="58">
        <f t="shared" si="30"/>
        <v>0.43379999999999996</v>
      </c>
      <c r="I146" s="58">
        <f t="shared" si="30"/>
        <v>37.030999999999999</v>
      </c>
      <c r="J146" s="58">
        <f t="shared" si="30"/>
        <v>260.01</v>
      </c>
      <c r="K146" s="58">
        <f t="shared" si="30"/>
        <v>5.3050000000000015</v>
      </c>
      <c r="L146" s="58">
        <f t="shared" si="30"/>
        <v>232.26999999999998</v>
      </c>
      <c r="M146" s="58">
        <f t="shared" si="30"/>
        <v>467.15</v>
      </c>
      <c r="N146" s="58">
        <f t="shared" si="30"/>
        <v>110.9</v>
      </c>
      <c r="O146" s="58">
        <f t="shared" si="30"/>
        <v>3.98</v>
      </c>
    </row>
    <row r="147" spans="1:15" ht="16.5" thickTop="1" x14ac:dyDescent="0.25">
      <c r="A147" s="60" t="s">
        <v>47</v>
      </c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4"/>
    </row>
    <row r="148" spans="1:15" ht="94.5" x14ac:dyDescent="0.25">
      <c r="A148" s="21" t="s">
        <v>156</v>
      </c>
      <c r="B148" s="22" t="s">
        <v>157</v>
      </c>
      <c r="C148" s="23">
        <v>100</v>
      </c>
      <c r="D148" s="24">
        <v>10.96</v>
      </c>
      <c r="E148" s="24">
        <v>16.87</v>
      </c>
      <c r="F148" s="24">
        <v>13.37</v>
      </c>
      <c r="G148" s="24">
        <v>202.62</v>
      </c>
      <c r="H148" s="24">
        <v>0.25</v>
      </c>
      <c r="I148" s="24">
        <v>7.2</v>
      </c>
      <c r="J148" s="24">
        <v>175</v>
      </c>
      <c r="K148" s="24">
        <v>0</v>
      </c>
      <c r="L148" s="24">
        <v>22</v>
      </c>
      <c r="M148" s="24">
        <v>0</v>
      </c>
      <c r="N148" s="24">
        <v>0</v>
      </c>
      <c r="O148" s="136">
        <v>5.2</v>
      </c>
    </row>
    <row r="149" spans="1:15" ht="78.75" x14ac:dyDescent="0.25">
      <c r="A149" s="130" t="s">
        <v>158</v>
      </c>
      <c r="B149" s="22" t="s">
        <v>159</v>
      </c>
      <c r="C149" s="23">
        <v>150</v>
      </c>
      <c r="D149" s="24">
        <v>5.64</v>
      </c>
      <c r="E149" s="24">
        <v>2.09</v>
      </c>
      <c r="F149" s="24">
        <v>26.04</v>
      </c>
      <c r="G149" s="24">
        <v>144.9</v>
      </c>
      <c r="H149" s="24">
        <v>5.7000000000000002E-2</v>
      </c>
      <c r="I149" s="24">
        <v>1.4999999999999999E-2</v>
      </c>
      <c r="J149" s="24">
        <v>150</v>
      </c>
      <c r="K149" s="24">
        <v>0.79500000000000004</v>
      </c>
      <c r="L149" s="24">
        <v>5.7</v>
      </c>
      <c r="M149" s="24">
        <v>52.66</v>
      </c>
      <c r="N149" s="24">
        <v>8.1</v>
      </c>
      <c r="O149" s="24">
        <v>0.4</v>
      </c>
    </row>
    <row r="150" spans="1:15" ht="60" x14ac:dyDescent="0.25">
      <c r="A150" s="21" t="s">
        <v>40</v>
      </c>
      <c r="B150" s="22" t="s">
        <v>41</v>
      </c>
      <c r="C150" s="23">
        <v>50</v>
      </c>
      <c r="D150" s="24">
        <v>3.3</v>
      </c>
      <c r="E150" s="24">
        <v>0.6</v>
      </c>
      <c r="F150" s="24">
        <v>16.7</v>
      </c>
      <c r="G150" s="24">
        <v>87</v>
      </c>
      <c r="H150" s="24">
        <v>0.09</v>
      </c>
      <c r="I150" s="24">
        <v>0</v>
      </c>
      <c r="J150" s="24">
        <v>0</v>
      </c>
      <c r="K150" s="24">
        <v>0.7</v>
      </c>
      <c r="L150" s="24">
        <v>17.5</v>
      </c>
      <c r="M150" s="24">
        <v>79</v>
      </c>
      <c r="N150" s="24">
        <v>23.5</v>
      </c>
      <c r="O150" s="136">
        <v>1.95</v>
      </c>
    </row>
    <row r="151" spans="1:15" ht="63" x14ac:dyDescent="0.25">
      <c r="A151" s="26" t="s">
        <v>160</v>
      </c>
      <c r="B151" s="133" t="s">
        <v>161</v>
      </c>
      <c r="C151" s="23">
        <v>200</v>
      </c>
      <c r="D151" s="24">
        <v>0.3</v>
      </c>
      <c r="E151" s="24">
        <v>0</v>
      </c>
      <c r="F151" s="24">
        <v>31.1</v>
      </c>
      <c r="G151" s="24">
        <v>126</v>
      </c>
      <c r="H151" s="24">
        <v>0</v>
      </c>
      <c r="I151" s="24">
        <v>0.1</v>
      </c>
      <c r="J151" s="24">
        <v>0</v>
      </c>
      <c r="K151" s="24">
        <v>0</v>
      </c>
      <c r="L151" s="24">
        <v>14</v>
      </c>
      <c r="M151" s="24">
        <v>12</v>
      </c>
      <c r="N151" s="24">
        <v>3</v>
      </c>
      <c r="O151" s="53">
        <v>0.7</v>
      </c>
    </row>
    <row r="152" spans="1:15" ht="16.5" thickBot="1" x14ac:dyDescent="0.3">
      <c r="A152" s="56" t="s">
        <v>86</v>
      </c>
      <c r="B152" s="57"/>
      <c r="C152" s="70">
        <f>SUM(C148:C151)</f>
        <v>500</v>
      </c>
      <c r="D152" s="58">
        <f t="shared" ref="D152:O152" si="31">SUM(D148:D151)</f>
        <v>20.200000000000003</v>
      </c>
      <c r="E152" s="58">
        <f t="shared" si="31"/>
        <v>19.560000000000002</v>
      </c>
      <c r="F152" s="58">
        <f t="shared" si="31"/>
        <v>87.210000000000008</v>
      </c>
      <c r="G152" s="58">
        <f t="shared" si="31"/>
        <v>560.52</v>
      </c>
      <c r="H152" s="58">
        <f t="shared" si="31"/>
        <v>0.39700000000000002</v>
      </c>
      <c r="I152" s="58">
        <f t="shared" si="31"/>
        <v>7.3149999999999995</v>
      </c>
      <c r="J152" s="58">
        <f t="shared" si="31"/>
        <v>325</v>
      </c>
      <c r="K152" s="58">
        <f t="shared" si="31"/>
        <v>1.4950000000000001</v>
      </c>
      <c r="L152" s="58">
        <f t="shared" si="31"/>
        <v>59.2</v>
      </c>
      <c r="M152" s="58">
        <f t="shared" si="31"/>
        <v>143.66</v>
      </c>
      <c r="N152" s="58">
        <f t="shared" si="31"/>
        <v>34.6</v>
      </c>
      <c r="O152" s="58">
        <f t="shared" si="31"/>
        <v>8.25</v>
      </c>
    </row>
    <row r="153" spans="1:15" ht="16.5" thickTop="1" x14ac:dyDescent="0.25">
      <c r="A153" s="16" t="s">
        <v>54</v>
      </c>
      <c r="B153" s="17"/>
      <c r="C153" s="34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6"/>
    </row>
    <row r="154" spans="1:15" ht="60" x14ac:dyDescent="0.25">
      <c r="A154" s="26" t="s">
        <v>55</v>
      </c>
      <c r="B154" s="133" t="s">
        <v>162</v>
      </c>
      <c r="C154" s="23">
        <v>250</v>
      </c>
      <c r="D154" s="28">
        <v>7.25</v>
      </c>
      <c r="E154" s="28">
        <v>6.25</v>
      </c>
      <c r="F154" s="28">
        <v>10</v>
      </c>
      <c r="G154" s="28">
        <v>125</v>
      </c>
      <c r="H154" s="28">
        <v>0.1</v>
      </c>
      <c r="I154" s="28">
        <v>14.25</v>
      </c>
      <c r="J154" s="28">
        <v>0.05</v>
      </c>
      <c r="K154" s="28">
        <v>0</v>
      </c>
      <c r="L154" s="28">
        <v>300</v>
      </c>
      <c r="M154" s="28">
        <v>225</v>
      </c>
      <c r="N154" s="28">
        <v>35</v>
      </c>
      <c r="O154" s="29">
        <v>0.25</v>
      </c>
    </row>
    <row r="155" spans="1:15" ht="63.75" x14ac:dyDescent="0.25">
      <c r="A155" s="51" t="s">
        <v>163</v>
      </c>
      <c r="B155" s="145" t="s">
        <v>164</v>
      </c>
      <c r="C155" s="69">
        <v>50</v>
      </c>
      <c r="D155" s="50">
        <v>7.45</v>
      </c>
      <c r="E155" s="50">
        <v>8.1999999999999993</v>
      </c>
      <c r="F155" s="50">
        <v>28.8</v>
      </c>
      <c r="G155" s="50">
        <v>218</v>
      </c>
      <c r="H155" s="50">
        <v>7.0000000000000007E-2</v>
      </c>
      <c r="I155" s="50">
        <v>2.37</v>
      </c>
      <c r="J155" s="50">
        <v>0.06</v>
      </c>
      <c r="K155" s="50">
        <v>1.22</v>
      </c>
      <c r="L155" s="50">
        <v>22.61</v>
      </c>
      <c r="M155" s="50">
        <v>68.86</v>
      </c>
      <c r="N155" s="50">
        <v>21.58</v>
      </c>
      <c r="O155" s="52">
        <v>0.86</v>
      </c>
    </row>
    <row r="156" spans="1:15" ht="16.5" thickBot="1" x14ac:dyDescent="0.3">
      <c r="A156" s="56" t="s">
        <v>59</v>
      </c>
      <c r="B156" s="57"/>
      <c r="C156" s="70">
        <f>SUM(C154:C155)</f>
        <v>300</v>
      </c>
      <c r="D156" s="71">
        <f t="shared" ref="D156:O156" si="32">SUM(D154:D155)</f>
        <v>14.7</v>
      </c>
      <c r="E156" s="71">
        <f t="shared" si="32"/>
        <v>14.45</v>
      </c>
      <c r="F156" s="71">
        <f t="shared" si="32"/>
        <v>38.799999999999997</v>
      </c>
      <c r="G156" s="71">
        <f t="shared" si="32"/>
        <v>343</v>
      </c>
      <c r="H156" s="71">
        <f t="shared" si="32"/>
        <v>0.17</v>
      </c>
      <c r="I156" s="71">
        <f t="shared" si="32"/>
        <v>16.62</v>
      </c>
      <c r="J156" s="71">
        <f t="shared" si="32"/>
        <v>0.11</v>
      </c>
      <c r="K156" s="71">
        <f t="shared" si="32"/>
        <v>1.22</v>
      </c>
      <c r="L156" s="71">
        <f t="shared" si="32"/>
        <v>322.61</v>
      </c>
      <c r="M156" s="71">
        <f t="shared" si="32"/>
        <v>293.86</v>
      </c>
      <c r="N156" s="71">
        <f t="shared" si="32"/>
        <v>56.58</v>
      </c>
      <c r="O156" s="71">
        <f t="shared" si="32"/>
        <v>1.1099999999999999</v>
      </c>
    </row>
    <row r="157" spans="1:15" ht="17.25" thickTop="1" thickBot="1" x14ac:dyDescent="0.3">
      <c r="A157" s="100" t="s">
        <v>165</v>
      </c>
      <c r="B157" s="101"/>
      <c r="C157" s="102"/>
      <c r="D157" s="71">
        <f t="shared" ref="D157:O157" si="33">D137+D146+D152</f>
        <v>66.31</v>
      </c>
      <c r="E157" s="71">
        <f t="shared" si="33"/>
        <v>67.180000000000007</v>
      </c>
      <c r="F157" s="71">
        <f t="shared" si="33"/>
        <v>304.14</v>
      </c>
      <c r="G157" s="71">
        <f t="shared" si="33"/>
        <v>2029.8899999999999</v>
      </c>
      <c r="H157" s="71">
        <f t="shared" si="33"/>
        <v>1.0508</v>
      </c>
      <c r="I157" s="71">
        <f t="shared" si="33"/>
        <v>52.155999999999999</v>
      </c>
      <c r="J157" s="71">
        <f t="shared" si="33"/>
        <v>758.01</v>
      </c>
      <c r="K157" s="71">
        <f t="shared" si="33"/>
        <v>7.740000000000002</v>
      </c>
      <c r="L157" s="71">
        <f t="shared" si="33"/>
        <v>578.8900000000001</v>
      </c>
      <c r="M157" s="71">
        <f t="shared" si="33"/>
        <v>935.76999999999987</v>
      </c>
      <c r="N157" s="71">
        <f t="shared" si="33"/>
        <v>239.58599999999998</v>
      </c>
      <c r="O157" s="71">
        <f t="shared" si="33"/>
        <v>15.129999999999999</v>
      </c>
    </row>
    <row r="158" spans="1:15" ht="17.25" thickTop="1" thickBot="1" x14ac:dyDescent="0.3">
      <c r="A158" s="100" t="s">
        <v>166</v>
      </c>
      <c r="B158" s="101"/>
      <c r="C158" s="102"/>
      <c r="D158" s="71">
        <f t="shared" ref="D158:O158" si="34">D137+D146+D156</f>
        <v>60.81</v>
      </c>
      <c r="E158" s="71">
        <f t="shared" si="34"/>
        <v>62.070000000000007</v>
      </c>
      <c r="F158" s="71">
        <f t="shared" si="34"/>
        <v>255.73000000000002</v>
      </c>
      <c r="G158" s="71">
        <f t="shared" si="34"/>
        <v>1812.37</v>
      </c>
      <c r="H158" s="71">
        <f t="shared" si="34"/>
        <v>0.82379999999999998</v>
      </c>
      <c r="I158" s="71">
        <f t="shared" si="34"/>
        <v>61.460999999999999</v>
      </c>
      <c r="J158" s="71">
        <f t="shared" si="34"/>
        <v>433.12</v>
      </c>
      <c r="K158" s="71">
        <f t="shared" si="34"/>
        <v>7.4650000000000016</v>
      </c>
      <c r="L158" s="71">
        <f t="shared" si="34"/>
        <v>842.30000000000007</v>
      </c>
      <c r="M158" s="71">
        <f t="shared" si="34"/>
        <v>1085.9699999999998</v>
      </c>
      <c r="N158" s="71">
        <f t="shared" si="34"/>
        <v>261.56599999999997</v>
      </c>
      <c r="O158" s="71">
        <f t="shared" si="34"/>
        <v>7.99</v>
      </c>
    </row>
    <row r="159" spans="1:15" ht="17.25" thickTop="1" thickBot="1" x14ac:dyDescent="0.3">
      <c r="A159" s="75" t="s">
        <v>167</v>
      </c>
      <c r="B159" s="76"/>
      <c r="C159" s="77"/>
      <c r="D159" s="78">
        <f t="shared" ref="D159:O159" si="35">D137+D146+D152+D156</f>
        <v>81.010000000000005</v>
      </c>
      <c r="E159" s="78">
        <f t="shared" si="35"/>
        <v>81.63000000000001</v>
      </c>
      <c r="F159" s="78">
        <f t="shared" si="35"/>
        <v>342.94</v>
      </c>
      <c r="G159" s="78">
        <f t="shared" si="35"/>
        <v>2372.89</v>
      </c>
      <c r="H159" s="78">
        <f t="shared" si="35"/>
        <v>1.2207999999999999</v>
      </c>
      <c r="I159" s="78">
        <f t="shared" si="35"/>
        <v>68.775999999999996</v>
      </c>
      <c r="J159" s="78">
        <f t="shared" si="35"/>
        <v>758.12</v>
      </c>
      <c r="K159" s="78">
        <f t="shared" si="35"/>
        <v>8.9600000000000026</v>
      </c>
      <c r="L159" s="78">
        <f t="shared" si="35"/>
        <v>901.50000000000011</v>
      </c>
      <c r="M159" s="78">
        <f t="shared" si="35"/>
        <v>1229.6299999999999</v>
      </c>
      <c r="N159" s="78">
        <f t="shared" si="35"/>
        <v>296.166</v>
      </c>
      <c r="O159" s="78">
        <f t="shared" si="35"/>
        <v>16.239999999999998</v>
      </c>
    </row>
    <row r="160" spans="1:15" x14ac:dyDescent="0.25">
      <c r="A160" s="2"/>
      <c r="B160" s="2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4" t="s">
        <v>0</v>
      </c>
    </row>
    <row r="161" spans="1:15" ht="15.75" x14ac:dyDescent="0.25">
      <c r="A161" s="5" t="s">
        <v>168</v>
      </c>
      <c r="B161" s="2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thickBot="1" x14ac:dyDescent="0.3">
      <c r="A162" s="1"/>
      <c r="B162" s="2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x14ac:dyDescent="0.25">
      <c r="A163" s="6" t="s">
        <v>2</v>
      </c>
      <c r="B163" s="7" t="s">
        <v>3</v>
      </c>
      <c r="C163" s="7" t="s">
        <v>4</v>
      </c>
      <c r="D163" s="8" t="s">
        <v>5</v>
      </c>
      <c r="E163" s="8"/>
      <c r="F163" s="8"/>
      <c r="G163" s="146" t="s">
        <v>6</v>
      </c>
      <c r="H163" s="8" t="s">
        <v>7</v>
      </c>
      <c r="I163" s="8"/>
      <c r="J163" s="8"/>
      <c r="K163" s="8"/>
      <c r="L163" s="8" t="s">
        <v>8</v>
      </c>
      <c r="M163" s="8"/>
      <c r="N163" s="8"/>
      <c r="O163" s="10"/>
    </row>
    <row r="164" spans="1:15" ht="32.25" thickBot="1" x14ac:dyDescent="0.3">
      <c r="A164" s="11"/>
      <c r="B164" s="12"/>
      <c r="C164" s="12"/>
      <c r="D164" s="13" t="s">
        <v>9</v>
      </c>
      <c r="E164" s="13" t="s">
        <v>10</v>
      </c>
      <c r="F164" s="13" t="s">
        <v>11</v>
      </c>
      <c r="G164" s="146"/>
      <c r="H164" s="13" t="s">
        <v>12</v>
      </c>
      <c r="I164" s="13" t="s">
        <v>13</v>
      </c>
      <c r="J164" s="13" t="s">
        <v>14</v>
      </c>
      <c r="K164" s="13" t="s">
        <v>15</v>
      </c>
      <c r="L164" s="13" t="s">
        <v>16</v>
      </c>
      <c r="M164" s="13" t="s">
        <v>17</v>
      </c>
      <c r="N164" s="13" t="s">
        <v>18</v>
      </c>
      <c r="O164" s="15" t="s">
        <v>19</v>
      </c>
    </row>
    <row r="165" spans="1:15" ht="16.5" thickTop="1" x14ac:dyDescent="0.25">
      <c r="A165" s="16" t="s">
        <v>20</v>
      </c>
      <c r="B165" s="17"/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79"/>
    </row>
    <row r="166" spans="1:15" ht="47.25" x14ac:dyDescent="0.25">
      <c r="A166" s="21" t="s">
        <v>169</v>
      </c>
      <c r="B166" s="22" t="s">
        <v>170</v>
      </c>
      <c r="C166" s="23">
        <v>60</v>
      </c>
      <c r="D166" s="24">
        <v>5.19</v>
      </c>
      <c r="E166" s="24">
        <v>10.039999999999999</v>
      </c>
      <c r="F166" s="24">
        <v>18</v>
      </c>
      <c r="G166" s="24">
        <v>207.52</v>
      </c>
      <c r="H166" s="24">
        <v>0.05</v>
      </c>
      <c r="I166" s="24">
        <v>0</v>
      </c>
      <c r="J166" s="24">
        <v>60</v>
      </c>
      <c r="K166" s="24">
        <v>0.3</v>
      </c>
      <c r="L166" s="24">
        <v>49.2</v>
      </c>
      <c r="M166" s="24">
        <v>13</v>
      </c>
      <c r="N166" s="24">
        <v>6.05</v>
      </c>
      <c r="O166" s="136">
        <v>1.28</v>
      </c>
    </row>
    <row r="167" spans="1:15" ht="47.25" x14ac:dyDescent="0.25">
      <c r="A167" s="147" t="s">
        <v>171</v>
      </c>
      <c r="B167" s="43" t="s">
        <v>172</v>
      </c>
      <c r="C167" s="44">
        <v>200</v>
      </c>
      <c r="D167" s="45">
        <v>10.02</v>
      </c>
      <c r="E167" s="45">
        <v>7.71</v>
      </c>
      <c r="F167" s="45">
        <v>44.08</v>
      </c>
      <c r="G167" s="45">
        <v>293.7</v>
      </c>
      <c r="H167" s="45">
        <v>0.122</v>
      </c>
      <c r="I167" s="45">
        <v>0</v>
      </c>
      <c r="J167" s="45">
        <v>185</v>
      </c>
      <c r="K167" s="45">
        <v>0.76</v>
      </c>
      <c r="L167" s="45">
        <v>104.79</v>
      </c>
      <c r="M167" s="45">
        <v>155.69</v>
      </c>
      <c r="N167" s="45">
        <v>19.25</v>
      </c>
      <c r="O167" s="148">
        <v>0.6</v>
      </c>
    </row>
    <row r="168" spans="1:15" ht="63" x14ac:dyDescent="0.25">
      <c r="A168" s="21" t="s">
        <v>42</v>
      </c>
      <c r="B168" s="22" t="s">
        <v>43</v>
      </c>
      <c r="C168" s="23">
        <v>100</v>
      </c>
      <c r="D168" s="28">
        <v>0.8</v>
      </c>
      <c r="E168" s="28">
        <v>0.2</v>
      </c>
      <c r="F168" s="28">
        <v>7.5</v>
      </c>
      <c r="G168" s="28">
        <v>38</v>
      </c>
      <c r="H168" s="28">
        <v>0.06</v>
      </c>
      <c r="I168" s="28">
        <v>38</v>
      </c>
      <c r="J168" s="28">
        <v>0</v>
      </c>
      <c r="K168" s="28">
        <v>0.2</v>
      </c>
      <c r="L168" s="28">
        <v>35</v>
      </c>
      <c r="M168" s="28">
        <v>11</v>
      </c>
      <c r="N168" s="28">
        <v>17</v>
      </c>
      <c r="O168" s="149">
        <v>0.1</v>
      </c>
    </row>
    <row r="169" spans="1:15" ht="94.5" x14ac:dyDescent="0.25">
      <c r="A169" s="21" t="s">
        <v>173</v>
      </c>
      <c r="B169" s="22" t="s">
        <v>174</v>
      </c>
      <c r="C169" s="23">
        <v>200</v>
      </c>
      <c r="D169" s="24">
        <v>3.2</v>
      </c>
      <c r="E169" s="24">
        <v>2.7</v>
      </c>
      <c r="F169" s="24">
        <v>15.9</v>
      </c>
      <c r="G169" s="24">
        <v>79</v>
      </c>
      <c r="H169" s="24">
        <v>0.04</v>
      </c>
      <c r="I169" s="24">
        <v>1.3</v>
      </c>
      <c r="J169" s="24">
        <v>0.02</v>
      </c>
      <c r="K169" s="24">
        <v>0</v>
      </c>
      <c r="L169" s="24">
        <v>126</v>
      </c>
      <c r="M169" s="24">
        <v>90</v>
      </c>
      <c r="N169" s="24">
        <v>14</v>
      </c>
      <c r="O169" s="136">
        <v>0.1</v>
      </c>
    </row>
    <row r="170" spans="1:15" ht="16.5" thickBot="1" x14ac:dyDescent="0.3">
      <c r="A170" s="150" t="s">
        <v>29</v>
      </c>
      <c r="B170" s="151"/>
      <c r="C170" s="152">
        <f>SUM(C166:C169)</f>
        <v>560</v>
      </c>
      <c r="D170" s="153">
        <f t="shared" ref="D170:O170" si="36">SUM(D166:D169)</f>
        <v>19.21</v>
      </c>
      <c r="E170" s="153">
        <f t="shared" si="36"/>
        <v>20.65</v>
      </c>
      <c r="F170" s="153">
        <f t="shared" si="36"/>
        <v>85.48</v>
      </c>
      <c r="G170" s="153">
        <f t="shared" si="36"/>
        <v>618.22</v>
      </c>
      <c r="H170" s="153">
        <f t="shared" si="36"/>
        <v>0.27199999999999996</v>
      </c>
      <c r="I170" s="153">
        <f t="shared" si="36"/>
        <v>39.299999999999997</v>
      </c>
      <c r="J170" s="153">
        <f t="shared" si="36"/>
        <v>245.02</v>
      </c>
      <c r="K170" s="153">
        <f t="shared" si="36"/>
        <v>1.26</v>
      </c>
      <c r="L170" s="153">
        <f t="shared" si="36"/>
        <v>314.99</v>
      </c>
      <c r="M170" s="153">
        <f t="shared" si="36"/>
        <v>269.69</v>
      </c>
      <c r="N170" s="153">
        <f t="shared" si="36"/>
        <v>56.3</v>
      </c>
      <c r="O170" s="153">
        <f t="shared" si="36"/>
        <v>2.08</v>
      </c>
    </row>
    <row r="171" spans="1:15" ht="16.5" thickTop="1" x14ac:dyDescent="0.25">
      <c r="A171" s="16" t="s">
        <v>30</v>
      </c>
      <c r="B171" s="17"/>
      <c r="C171" s="34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6"/>
    </row>
    <row r="172" spans="1:15" ht="110.25" x14ac:dyDescent="0.25">
      <c r="A172" s="154" t="s">
        <v>175</v>
      </c>
      <c r="B172" s="22" t="s">
        <v>176</v>
      </c>
      <c r="C172" s="23">
        <v>100</v>
      </c>
      <c r="D172" s="24">
        <v>4.9000000000000004</v>
      </c>
      <c r="E172" s="24">
        <v>9.3000000000000007</v>
      </c>
      <c r="F172" s="24">
        <v>7.4</v>
      </c>
      <c r="G172" s="24">
        <v>133</v>
      </c>
      <c r="H172" s="24">
        <v>2.3999999999999997E-2</v>
      </c>
      <c r="I172" s="24">
        <v>10.1</v>
      </c>
      <c r="J172" s="24">
        <v>1.6E-2</v>
      </c>
      <c r="K172" s="24">
        <v>2.2999999999999998</v>
      </c>
      <c r="L172" s="24">
        <v>165</v>
      </c>
      <c r="M172" s="24">
        <v>142</v>
      </c>
      <c r="N172" s="24">
        <v>24</v>
      </c>
      <c r="O172" s="53">
        <v>1.4</v>
      </c>
    </row>
    <row r="173" spans="1:15" ht="126" x14ac:dyDescent="0.25">
      <c r="A173" s="155" t="s">
        <v>177</v>
      </c>
      <c r="B173" s="85" t="s">
        <v>178</v>
      </c>
      <c r="C173" s="86">
        <v>250</v>
      </c>
      <c r="D173" s="87">
        <v>1.78</v>
      </c>
      <c r="E173" s="87">
        <v>3.5</v>
      </c>
      <c r="F173" s="87">
        <v>15.87</v>
      </c>
      <c r="G173" s="87">
        <v>104.3</v>
      </c>
      <c r="H173" s="87">
        <v>0.1</v>
      </c>
      <c r="I173" s="87">
        <v>21</v>
      </c>
      <c r="J173" s="87">
        <v>10</v>
      </c>
      <c r="K173" s="87">
        <v>18</v>
      </c>
      <c r="L173" s="87">
        <v>125</v>
      </c>
      <c r="M173" s="87">
        <v>91</v>
      </c>
      <c r="N173" s="87">
        <v>5</v>
      </c>
      <c r="O173" s="156">
        <v>0.2</v>
      </c>
    </row>
    <row r="174" spans="1:15" ht="141.75" x14ac:dyDescent="0.25">
      <c r="A174" s="157" t="s">
        <v>179</v>
      </c>
      <c r="B174" s="158" t="s">
        <v>180</v>
      </c>
      <c r="C174" s="49" t="s">
        <v>181</v>
      </c>
      <c r="D174" s="50">
        <v>13.57</v>
      </c>
      <c r="E174" s="50">
        <v>8.84</v>
      </c>
      <c r="F174" s="50">
        <v>11.3</v>
      </c>
      <c r="G174" s="50">
        <v>176.43</v>
      </c>
      <c r="H174" s="50">
        <v>0.05</v>
      </c>
      <c r="I174" s="50">
        <v>11.9</v>
      </c>
      <c r="J174" s="50">
        <v>350</v>
      </c>
      <c r="K174" s="50">
        <v>2.41</v>
      </c>
      <c r="L174" s="50">
        <v>202.66</v>
      </c>
      <c r="M174" s="50">
        <v>326.58</v>
      </c>
      <c r="N174" s="50">
        <v>31.2</v>
      </c>
      <c r="O174" s="50">
        <v>0</v>
      </c>
    </row>
    <row r="175" spans="1:15" ht="47.25" x14ac:dyDescent="0.25">
      <c r="A175" s="157" t="s">
        <v>182</v>
      </c>
      <c r="B175" s="158" t="s">
        <v>183</v>
      </c>
      <c r="C175" s="159">
        <v>150</v>
      </c>
      <c r="D175" s="160">
        <v>2.0699999999999998</v>
      </c>
      <c r="E175" s="160">
        <v>6.73</v>
      </c>
      <c r="F175" s="160">
        <v>18.82</v>
      </c>
      <c r="G175" s="160">
        <v>141.80000000000001</v>
      </c>
      <c r="H175" s="160">
        <v>0.13500000000000001</v>
      </c>
      <c r="I175" s="160">
        <v>0.67</v>
      </c>
      <c r="J175" s="160">
        <v>56.25</v>
      </c>
      <c r="K175" s="160">
        <v>0.15</v>
      </c>
      <c r="L175" s="160">
        <v>39</v>
      </c>
      <c r="M175" s="160">
        <v>85.5</v>
      </c>
      <c r="N175" s="160">
        <v>24</v>
      </c>
      <c r="O175" s="161">
        <v>0.08</v>
      </c>
    </row>
    <row r="176" spans="1:15" ht="60" x14ac:dyDescent="0.25">
      <c r="A176" s="21" t="s">
        <v>40</v>
      </c>
      <c r="B176" s="22" t="s">
        <v>41</v>
      </c>
      <c r="C176" s="23">
        <v>100</v>
      </c>
      <c r="D176" s="24">
        <v>6.6</v>
      </c>
      <c r="E176" s="24">
        <v>1.2</v>
      </c>
      <c r="F176" s="24">
        <v>33.4</v>
      </c>
      <c r="G176" s="24">
        <v>174</v>
      </c>
      <c r="H176" s="24">
        <v>0.18</v>
      </c>
      <c r="I176" s="24">
        <v>0</v>
      </c>
      <c r="J176" s="24">
        <v>0</v>
      </c>
      <c r="K176" s="24">
        <v>1.4</v>
      </c>
      <c r="L176" s="24">
        <v>35</v>
      </c>
      <c r="M176" s="24">
        <v>158</v>
      </c>
      <c r="N176" s="24">
        <v>47</v>
      </c>
      <c r="O176" s="53">
        <v>3.9</v>
      </c>
    </row>
    <row r="177" spans="1:15" ht="60" x14ac:dyDescent="0.25">
      <c r="A177" s="42" t="s">
        <v>42</v>
      </c>
      <c r="B177" s="43" t="s">
        <v>184</v>
      </c>
      <c r="C177" s="44">
        <v>100</v>
      </c>
      <c r="D177" s="45">
        <v>0.4</v>
      </c>
      <c r="E177" s="45">
        <v>0.4</v>
      </c>
      <c r="F177" s="45">
        <v>9.8000000000000007</v>
      </c>
      <c r="G177" s="45">
        <v>47</v>
      </c>
      <c r="H177" s="45">
        <v>0.03</v>
      </c>
      <c r="I177" s="45">
        <v>10</v>
      </c>
      <c r="J177" s="45">
        <v>0</v>
      </c>
      <c r="K177" s="45">
        <v>0.2</v>
      </c>
      <c r="L177" s="45">
        <v>16</v>
      </c>
      <c r="M177" s="45">
        <v>11</v>
      </c>
      <c r="N177" s="45">
        <v>9</v>
      </c>
      <c r="O177" s="162">
        <v>2.2000000000000002</v>
      </c>
    </row>
    <row r="178" spans="1:15" ht="126" x14ac:dyDescent="0.25">
      <c r="A178" s="21" t="s">
        <v>44</v>
      </c>
      <c r="B178" s="66" t="s">
        <v>45</v>
      </c>
      <c r="C178" s="23">
        <v>200</v>
      </c>
      <c r="D178" s="24">
        <v>0.3</v>
      </c>
      <c r="E178" s="24">
        <v>0</v>
      </c>
      <c r="F178" s="24">
        <v>20.100000000000001</v>
      </c>
      <c r="G178" s="24">
        <v>81</v>
      </c>
      <c r="H178" s="24">
        <v>0</v>
      </c>
      <c r="I178" s="24">
        <v>0.8</v>
      </c>
      <c r="J178" s="24">
        <v>0</v>
      </c>
      <c r="K178" s="24">
        <v>0</v>
      </c>
      <c r="L178" s="24">
        <v>10</v>
      </c>
      <c r="M178" s="24">
        <v>6</v>
      </c>
      <c r="N178" s="24">
        <v>3</v>
      </c>
      <c r="O178" s="53">
        <v>0.6</v>
      </c>
    </row>
    <row r="179" spans="1:15" ht="16.5" thickBot="1" x14ac:dyDescent="0.3">
      <c r="A179" s="56" t="s">
        <v>46</v>
      </c>
      <c r="B179" s="57"/>
      <c r="C179" s="70">
        <v>1040</v>
      </c>
      <c r="D179" s="58">
        <f t="shared" ref="D179:O179" si="37">SUM(D172:D178)</f>
        <v>29.62</v>
      </c>
      <c r="E179" s="58">
        <f t="shared" si="37"/>
        <v>29.97</v>
      </c>
      <c r="F179" s="58">
        <f t="shared" si="37"/>
        <v>116.69</v>
      </c>
      <c r="G179" s="58">
        <f t="shared" si="37"/>
        <v>857.53</v>
      </c>
      <c r="H179" s="58">
        <f t="shared" si="37"/>
        <v>0.51900000000000002</v>
      </c>
      <c r="I179" s="58">
        <f t="shared" si="37"/>
        <v>54.47</v>
      </c>
      <c r="J179" s="58">
        <f t="shared" si="37"/>
        <v>416.26600000000002</v>
      </c>
      <c r="K179" s="58">
        <f t="shared" si="37"/>
        <v>24.459999999999997</v>
      </c>
      <c r="L179" s="58">
        <f t="shared" si="37"/>
        <v>592.66</v>
      </c>
      <c r="M179" s="58">
        <f t="shared" si="37"/>
        <v>820.07999999999993</v>
      </c>
      <c r="N179" s="58">
        <f t="shared" si="37"/>
        <v>143.19999999999999</v>
      </c>
      <c r="O179" s="58">
        <f t="shared" si="37"/>
        <v>8.3800000000000008</v>
      </c>
    </row>
    <row r="180" spans="1:15" ht="16.5" thickTop="1" x14ac:dyDescent="0.25">
      <c r="A180" s="60" t="s">
        <v>47</v>
      </c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4"/>
    </row>
    <row r="181" spans="1:15" ht="47.25" x14ac:dyDescent="0.25">
      <c r="A181" s="80" t="s">
        <v>185</v>
      </c>
      <c r="B181" s="81" t="s">
        <v>186</v>
      </c>
      <c r="C181" s="82" t="s">
        <v>187</v>
      </c>
      <c r="D181" s="83">
        <v>13.12</v>
      </c>
      <c r="E181" s="83">
        <v>14</v>
      </c>
      <c r="F181" s="83">
        <v>38.9</v>
      </c>
      <c r="G181" s="83">
        <v>302.88</v>
      </c>
      <c r="H181" s="24">
        <v>0.1</v>
      </c>
      <c r="I181" s="24">
        <v>8.91</v>
      </c>
      <c r="J181" s="24">
        <v>137.5</v>
      </c>
      <c r="K181" s="24">
        <v>2.65</v>
      </c>
      <c r="L181" s="24">
        <v>78.34</v>
      </c>
      <c r="M181" s="24">
        <v>97.99</v>
      </c>
      <c r="N181" s="24">
        <v>14.85</v>
      </c>
      <c r="O181" s="136">
        <v>0.14000000000000001</v>
      </c>
    </row>
    <row r="182" spans="1:15" ht="51" x14ac:dyDescent="0.25">
      <c r="A182" s="51" t="s">
        <v>71</v>
      </c>
      <c r="B182" s="48" t="s">
        <v>72</v>
      </c>
      <c r="C182" s="49">
        <v>60</v>
      </c>
      <c r="D182" s="50">
        <v>1.44</v>
      </c>
      <c r="E182" s="50">
        <v>4.26</v>
      </c>
      <c r="F182" s="50">
        <v>6.24</v>
      </c>
      <c r="G182" s="50">
        <v>69</v>
      </c>
      <c r="H182" s="50">
        <v>0.02</v>
      </c>
      <c r="I182" s="50">
        <v>4.74</v>
      </c>
      <c r="J182" s="50">
        <v>0</v>
      </c>
      <c r="K182" s="50">
        <v>2.2799999999999998</v>
      </c>
      <c r="L182" s="50">
        <v>26.4</v>
      </c>
      <c r="M182" s="50">
        <v>34.799999999999997</v>
      </c>
      <c r="N182" s="50">
        <v>18</v>
      </c>
      <c r="O182" s="163">
        <v>1.02</v>
      </c>
    </row>
    <row r="183" spans="1:15" ht="60" x14ac:dyDescent="0.25">
      <c r="A183" s="130" t="s">
        <v>40</v>
      </c>
      <c r="B183" s="22" t="s">
        <v>41</v>
      </c>
      <c r="C183" s="23">
        <v>50</v>
      </c>
      <c r="D183" s="24">
        <v>3.3</v>
      </c>
      <c r="E183" s="24">
        <v>0.6</v>
      </c>
      <c r="F183" s="24">
        <v>16.7</v>
      </c>
      <c r="G183" s="24">
        <v>87</v>
      </c>
      <c r="H183" s="24">
        <v>0.09</v>
      </c>
      <c r="I183" s="24">
        <v>0</v>
      </c>
      <c r="J183" s="24">
        <v>0</v>
      </c>
      <c r="K183" s="24">
        <v>0.7</v>
      </c>
      <c r="L183" s="24">
        <v>17.5</v>
      </c>
      <c r="M183" s="24">
        <v>79</v>
      </c>
      <c r="N183" s="24">
        <v>23.5</v>
      </c>
      <c r="O183" s="24">
        <v>1.95</v>
      </c>
    </row>
    <row r="184" spans="1:15" ht="78.75" x14ac:dyDescent="0.25">
      <c r="A184" s="21" t="s">
        <v>84</v>
      </c>
      <c r="B184" s="22" t="s">
        <v>85</v>
      </c>
      <c r="C184" s="23">
        <v>200</v>
      </c>
      <c r="D184" s="24">
        <v>1.4</v>
      </c>
      <c r="E184" s="24">
        <v>0</v>
      </c>
      <c r="F184" s="24">
        <v>17.8</v>
      </c>
      <c r="G184" s="24">
        <v>136.80000000000001</v>
      </c>
      <c r="H184" s="24">
        <v>0.09</v>
      </c>
      <c r="I184" s="24">
        <v>7.0000000000000007E-2</v>
      </c>
      <c r="J184" s="24">
        <v>2E-3</v>
      </c>
      <c r="K184" s="24">
        <v>0.98</v>
      </c>
      <c r="L184" s="24">
        <v>119.8</v>
      </c>
      <c r="M184" s="24">
        <v>153.30000000000001</v>
      </c>
      <c r="N184" s="24">
        <v>0.28000000000000003</v>
      </c>
      <c r="O184" s="98">
        <v>0.31</v>
      </c>
    </row>
    <row r="185" spans="1:15" ht="16.5" thickBot="1" x14ac:dyDescent="0.3">
      <c r="A185" s="56" t="s">
        <v>86</v>
      </c>
      <c r="B185" s="57"/>
      <c r="C185" s="70">
        <f>C184+C183+C182+200</f>
        <v>510</v>
      </c>
      <c r="D185" s="58">
        <f>SUM(D181:D184)</f>
        <v>19.259999999999998</v>
      </c>
      <c r="E185" s="58">
        <f t="shared" ref="E185:O185" si="38">SUM(E181:E184)</f>
        <v>18.86</v>
      </c>
      <c r="F185" s="58">
        <f t="shared" si="38"/>
        <v>79.64</v>
      </c>
      <c r="G185" s="58">
        <f t="shared" si="38"/>
        <v>595.68000000000006</v>
      </c>
      <c r="H185" s="58">
        <f t="shared" si="38"/>
        <v>0.30000000000000004</v>
      </c>
      <c r="I185" s="58">
        <f t="shared" si="38"/>
        <v>13.72</v>
      </c>
      <c r="J185" s="58">
        <f t="shared" si="38"/>
        <v>137.50200000000001</v>
      </c>
      <c r="K185" s="58">
        <f t="shared" si="38"/>
        <v>6.6099999999999994</v>
      </c>
      <c r="L185" s="58">
        <f t="shared" si="38"/>
        <v>242.04000000000002</v>
      </c>
      <c r="M185" s="58">
        <f t="shared" si="38"/>
        <v>365.09000000000003</v>
      </c>
      <c r="N185" s="58">
        <f t="shared" si="38"/>
        <v>56.63</v>
      </c>
      <c r="O185" s="58">
        <f t="shared" si="38"/>
        <v>3.4200000000000004</v>
      </c>
    </row>
    <row r="186" spans="1:15" ht="16.5" thickTop="1" x14ac:dyDescent="0.25">
      <c r="A186" s="16" t="s">
        <v>54</v>
      </c>
      <c r="B186" s="17"/>
      <c r="C186" s="125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7"/>
    </row>
    <row r="187" spans="1:15" ht="94.5" x14ac:dyDescent="0.25">
      <c r="A187" s="143" t="s">
        <v>188</v>
      </c>
      <c r="B187" s="133" t="s">
        <v>189</v>
      </c>
      <c r="C187" s="23">
        <v>250</v>
      </c>
      <c r="D187" s="28">
        <v>7.5</v>
      </c>
      <c r="E187" s="28">
        <v>6.25</v>
      </c>
      <c r="F187" s="28">
        <v>27.5</v>
      </c>
      <c r="G187" s="28">
        <v>202</v>
      </c>
      <c r="H187" s="28">
        <v>7.4999999999999997E-2</v>
      </c>
      <c r="I187" s="28">
        <v>1.5</v>
      </c>
      <c r="J187" s="28">
        <v>0.05</v>
      </c>
      <c r="K187" s="28">
        <v>0</v>
      </c>
      <c r="L187" s="28">
        <v>297.5</v>
      </c>
      <c r="M187" s="28">
        <v>227.5</v>
      </c>
      <c r="N187" s="28">
        <v>35</v>
      </c>
      <c r="O187" s="29">
        <v>0.25</v>
      </c>
    </row>
    <row r="188" spans="1:15" ht="63.75" x14ac:dyDescent="0.25">
      <c r="A188" s="164" t="s">
        <v>163</v>
      </c>
      <c r="B188" s="99" t="s">
        <v>190</v>
      </c>
      <c r="C188" s="69">
        <v>60</v>
      </c>
      <c r="D188" s="49">
        <v>4.0199999999999996</v>
      </c>
      <c r="E188" s="50">
        <v>7</v>
      </c>
      <c r="F188" s="49">
        <v>30.7</v>
      </c>
      <c r="G188" s="49">
        <v>274.10000000000002</v>
      </c>
      <c r="H188" s="50">
        <v>0.1</v>
      </c>
      <c r="I188" s="50">
        <v>0</v>
      </c>
      <c r="J188" s="50">
        <v>7.0000000000000007E-2</v>
      </c>
      <c r="K188" s="50">
        <v>1.17</v>
      </c>
      <c r="L188" s="50">
        <v>15</v>
      </c>
      <c r="M188" s="50">
        <v>67.67</v>
      </c>
      <c r="N188" s="50">
        <v>10</v>
      </c>
      <c r="O188" s="52">
        <v>0.83</v>
      </c>
    </row>
    <row r="189" spans="1:15" ht="16.5" thickBot="1" x14ac:dyDescent="0.3">
      <c r="A189" s="56" t="s">
        <v>59</v>
      </c>
      <c r="B189" s="57"/>
      <c r="C189" s="70">
        <f>SUM(C187:C188)</f>
        <v>310</v>
      </c>
      <c r="D189" s="71">
        <f t="shared" ref="D189:O189" si="39">SUM(D187:D188)</f>
        <v>11.52</v>
      </c>
      <c r="E189" s="71">
        <f t="shared" si="39"/>
        <v>13.25</v>
      </c>
      <c r="F189" s="71">
        <f t="shared" si="39"/>
        <v>58.2</v>
      </c>
      <c r="G189" s="71">
        <f t="shared" si="39"/>
        <v>476.1</v>
      </c>
      <c r="H189" s="71">
        <f t="shared" si="39"/>
        <v>0.17499999999999999</v>
      </c>
      <c r="I189" s="71">
        <f t="shared" si="39"/>
        <v>1.5</v>
      </c>
      <c r="J189" s="71">
        <f t="shared" si="39"/>
        <v>0.12000000000000001</v>
      </c>
      <c r="K189" s="71">
        <f t="shared" si="39"/>
        <v>1.17</v>
      </c>
      <c r="L189" s="71">
        <f t="shared" si="39"/>
        <v>312.5</v>
      </c>
      <c r="M189" s="71">
        <f t="shared" si="39"/>
        <v>295.17</v>
      </c>
      <c r="N189" s="71">
        <f t="shared" si="39"/>
        <v>45</v>
      </c>
      <c r="O189" s="71">
        <f t="shared" si="39"/>
        <v>1.08</v>
      </c>
    </row>
    <row r="190" spans="1:15" ht="17.25" thickTop="1" thickBot="1" x14ac:dyDescent="0.3">
      <c r="A190" s="100" t="s">
        <v>191</v>
      </c>
      <c r="B190" s="101"/>
      <c r="C190" s="102"/>
      <c r="D190" s="71">
        <f>D170+D179+D185</f>
        <v>68.09</v>
      </c>
      <c r="E190" s="71">
        <f t="shared" ref="E190:O190" si="40">E170+E179+E185</f>
        <v>69.47999999999999</v>
      </c>
      <c r="F190" s="71">
        <f t="shared" si="40"/>
        <v>281.81</v>
      </c>
      <c r="G190" s="71">
        <f t="shared" si="40"/>
        <v>2071.4300000000003</v>
      </c>
      <c r="H190" s="71">
        <f t="shared" si="40"/>
        <v>1.091</v>
      </c>
      <c r="I190" s="71">
        <f t="shared" si="40"/>
        <v>107.49</v>
      </c>
      <c r="J190" s="71">
        <f t="shared" si="40"/>
        <v>798.78800000000001</v>
      </c>
      <c r="K190" s="71">
        <f t="shared" si="40"/>
        <v>32.33</v>
      </c>
      <c r="L190" s="71">
        <f t="shared" si="40"/>
        <v>1149.69</v>
      </c>
      <c r="M190" s="71">
        <f t="shared" si="40"/>
        <v>1454.8600000000001</v>
      </c>
      <c r="N190" s="71">
        <f t="shared" si="40"/>
        <v>256.13</v>
      </c>
      <c r="O190" s="71">
        <f t="shared" si="40"/>
        <v>13.88</v>
      </c>
    </row>
    <row r="191" spans="1:15" ht="17.25" thickTop="1" thickBot="1" x14ac:dyDescent="0.3">
      <c r="A191" s="165" t="s">
        <v>192</v>
      </c>
      <c r="B191" s="166"/>
      <c r="C191" s="167"/>
      <c r="D191" s="168">
        <f>D170+D179+D189</f>
        <v>60.349999999999994</v>
      </c>
      <c r="E191" s="168">
        <f t="shared" ref="E191:O191" si="41">E170+E179+E189</f>
        <v>63.87</v>
      </c>
      <c r="F191" s="168">
        <f t="shared" si="41"/>
        <v>260.37</v>
      </c>
      <c r="G191" s="168">
        <f t="shared" si="41"/>
        <v>1951.85</v>
      </c>
      <c r="H191" s="168">
        <f t="shared" si="41"/>
        <v>0.96599999999999997</v>
      </c>
      <c r="I191" s="168">
        <f t="shared" si="41"/>
        <v>95.27</v>
      </c>
      <c r="J191" s="168">
        <f t="shared" si="41"/>
        <v>661.40600000000006</v>
      </c>
      <c r="K191" s="168">
        <f t="shared" si="41"/>
        <v>26.89</v>
      </c>
      <c r="L191" s="168">
        <f t="shared" si="41"/>
        <v>1220.1500000000001</v>
      </c>
      <c r="M191" s="168">
        <f t="shared" si="41"/>
        <v>1384.94</v>
      </c>
      <c r="N191" s="168">
        <f t="shared" si="41"/>
        <v>244.5</v>
      </c>
      <c r="O191" s="168">
        <f t="shared" si="41"/>
        <v>11.540000000000001</v>
      </c>
    </row>
    <row r="192" spans="1:15" ht="16.5" thickBot="1" x14ac:dyDescent="0.3">
      <c r="A192" s="169" t="s">
        <v>193</v>
      </c>
      <c r="B192" s="170"/>
      <c r="C192" s="171"/>
      <c r="D192" s="172">
        <f>D170+D179+D185+D189</f>
        <v>79.61</v>
      </c>
      <c r="E192" s="172">
        <f t="shared" ref="E192:O192" si="42">E170+E179+E185+E189</f>
        <v>82.72999999999999</v>
      </c>
      <c r="F192" s="172">
        <f t="shared" si="42"/>
        <v>340.01</v>
      </c>
      <c r="G192" s="172">
        <f t="shared" si="42"/>
        <v>2547.5300000000002</v>
      </c>
      <c r="H192" s="172">
        <f t="shared" si="42"/>
        <v>1.266</v>
      </c>
      <c r="I192" s="172">
        <f t="shared" si="42"/>
        <v>108.99</v>
      </c>
      <c r="J192" s="172">
        <f t="shared" si="42"/>
        <v>798.90800000000002</v>
      </c>
      <c r="K192" s="172">
        <f t="shared" si="42"/>
        <v>33.5</v>
      </c>
      <c r="L192" s="172">
        <f t="shared" si="42"/>
        <v>1462.19</v>
      </c>
      <c r="M192" s="172">
        <f t="shared" si="42"/>
        <v>1750.0300000000002</v>
      </c>
      <c r="N192" s="172">
        <f t="shared" si="42"/>
        <v>301.13</v>
      </c>
      <c r="O192" s="172">
        <f t="shared" si="42"/>
        <v>14.96</v>
      </c>
    </row>
    <row r="193" spans="1:15" x14ac:dyDescent="0.25">
      <c r="A193" s="2"/>
      <c r="B193" s="2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4" t="s">
        <v>0</v>
      </c>
    </row>
    <row r="194" spans="1:15" ht="15.75" x14ac:dyDescent="0.25">
      <c r="A194" s="5" t="s">
        <v>194</v>
      </c>
      <c r="B194" s="2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thickBot="1" x14ac:dyDescent="0.3">
      <c r="A195" s="1"/>
      <c r="B195" s="2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x14ac:dyDescent="0.25">
      <c r="A196" s="6" t="s">
        <v>2</v>
      </c>
      <c r="B196" s="7" t="s">
        <v>3</v>
      </c>
      <c r="C196" s="7" t="s">
        <v>4</v>
      </c>
      <c r="D196" s="8" t="s">
        <v>5</v>
      </c>
      <c r="E196" s="8"/>
      <c r="F196" s="8"/>
      <c r="G196" s="9" t="s">
        <v>6</v>
      </c>
      <c r="H196" s="8" t="s">
        <v>7</v>
      </c>
      <c r="I196" s="8"/>
      <c r="J196" s="8"/>
      <c r="K196" s="8"/>
      <c r="L196" s="8" t="s">
        <v>8</v>
      </c>
      <c r="M196" s="8"/>
      <c r="N196" s="8"/>
      <c r="O196" s="10"/>
    </row>
    <row r="197" spans="1:15" ht="32.25" thickBot="1" x14ac:dyDescent="0.3">
      <c r="A197" s="11"/>
      <c r="B197" s="12"/>
      <c r="C197" s="12"/>
      <c r="D197" s="13" t="s">
        <v>9</v>
      </c>
      <c r="E197" s="13" t="s">
        <v>10</v>
      </c>
      <c r="F197" s="13" t="s">
        <v>11</v>
      </c>
      <c r="G197" s="14"/>
      <c r="H197" s="13" t="s">
        <v>12</v>
      </c>
      <c r="I197" s="13" t="s">
        <v>13</v>
      </c>
      <c r="J197" s="13" t="s">
        <v>14</v>
      </c>
      <c r="K197" s="13" t="s">
        <v>15</v>
      </c>
      <c r="L197" s="13" t="s">
        <v>16</v>
      </c>
      <c r="M197" s="13" t="s">
        <v>17</v>
      </c>
      <c r="N197" s="13" t="s">
        <v>18</v>
      </c>
      <c r="O197" s="15" t="s">
        <v>19</v>
      </c>
    </row>
    <row r="198" spans="1:15" ht="16.5" thickTop="1" x14ac:dyDescent="0.25">
      <c r="A198" s="16" t="s">
        <v>20</v>
      </c>
      <c r="B198" s="17"/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79"/>
    </row>
    <row r="199" spans="1:15" ht="47.25" x14ac:dyDescent="0.25">
      <c r="A199" s="47" t="s">
        <v>195</v>
      </c>
      <c r="B199" s="173" t="s">
        <v>196</v>
      </c>
      <c r="C199" s="49">
        <v>70</v>
      </c>
      <c r="D199" s="50">
        <v>6.7</v>
      </c>
      <c r="E199" s="50">
        <v>9.84</v>
      </c>
      <c r="F199" s="50">
        <v>19.8</v>
      </c>
      <c r="G199" s="50">
        <v>194.56</v>
      </c>
      <c r="H199" s="50">
        <v>0.09</v>
      </c>
      <c r="I199" s="50">
        <v>0</v>
      </c>
      <c r="J199" s="50">
        <v>59</v>
      </c>
      <c r="K199" s="50">
        <v>0</v>
      </c>
      <c r="L199" s="50">
        <v>8.25</v>
      </c>
      <c r="M199" s="50">
        <v>57</v>
      </c>
      <c r="N199" s="50">
        <v>32</v>
      </c>
      <c r="O199" s="52">
        <v>5</v>
      </c>
    </row>
    <row r="200" spans="1:15" ht="94.5" x14ac:dyDescent="0.25">
      <c r="A200" s="21" t="s">
        <v>197</v>
      </c>
      <c r="B200" s="174" t="s">
        <v>198</v>
      </c>
      <c r="C200" s="175" t="s">
        <v>199</v>
      </c>
      <c r="D200" s="24">
        <v>14.234999999999999</v>
      </c>
      <c r="E200" s="24">
        <v>11.882</v>
      </c>
      <c r="F200" s="24">
        <v>52.94</v>
      </c>
      <c r="G200" s="24">
        <v>375.64</v>
      </c>
      <c r="H200" s="24">
        <v>0.19</v>
      </c>
      <c r="I200" s="24">
        <v>0.01</v>
      </c>
      <c r="J200" s="24">
        <v>252</v>
      </c>
      <c r="K200" s="24">
        <v>1.1759999999999999</v>
      </c>
      <c r="L200" s="24">
        <v>224.18</v>
      </c>
      <c r="M200" s="24">
        <v>150.66</v>
      </c>
      <c r="N200" s="50">
        <v>27.2</v>
      </c>
      <c r="O200" s="53">
        <v>4.42</v>
      </c>
    </row>
    <row r="201" spans="1:15" ht="60" x14ac:dyDescent="0.25">
      <c r="A201" s="26" t="s">
        <v>27</v>
      </c>
      <c r="B201" s="27" t="s">
        <v>28</v>
      </c>
      <c r="C201" s="23">
        <v>200</v>
      </c>
      <c r="D201" s="28">
        <v>0.1</v>
      </c>
      <c r="E201" s="28">
        <v>0</v>
      </c>
      <c r="F201" s="28">
        <v>15</v>
      </c>
      <c r="G201" s="28">
        <v>60</v>
      </c>
      <c r="H201" s="28">
        <v>0</v>
      </c>
      <c r="I201" s="28">
        <v>0</v>
      </c>
      <c r="J201" s="28">
        <v>0</v>
      </c>
      <c r="K201" s="28">
        <v>0</v>
      </c>
      <c r="L201" s="28">
        <v>11</v>
      </c>
      <c r="M201" s="28">
        <v>3</v>
      </c>
      <c r="N201" s="28">
        <v>1</v>
      </c>
      <c r="O201" s="54">
        <v>0.3</v>
      </c>
    </row>
    <row r="202" spans="1:15" ht="16.5" thickBot="1" x14ac:dyDescent="0.3">
      <c r="A202" s="176" t="s">
        <v>29</v>
      </c>
      <c r="B202" s="177"/>
      <c r="C202" s="70">
        <f>C199+230+C201</f>
        <v>500</v>
      </c>
      <c r="D202" s="58">
        <f t="shared" ref="D202:O202" si="43">SUM(D199:D201)</f>
        <v>21.035</v>
      </c>
      <c r="E202" s="58">
        <f t="shared" si="43"/>
        <v>21.722000000000001</v>
      </c>
      <c r="F202" s="58">
        <f t="shared" si="43"/>
        <v>87.74</v>
      </c>
      <c r="G202" s="58">
        <f t="shared" si="43"/>
        <v>630.20000000000005</v>
      </c>
      <c r="H202" s="58">
        <f t="shared" si="43"/>
        <v>0.28000000000000003</v>
      </c>
      <c r="I202" s="58">
        <f t="shared" si="43"/>
        <v>0.01</v>
      </c>
      <c r="J202" s="58">
        <f t="shared" si="43"/>
        <v>311</v>
      </c>
      <c r="K202" s="58">
        <f t="shared" si="43"/>
        <v>1.1759999999999999</v>
      </c>
      <c r="L202" s="58">
        <f t="shared" si="43"/>
        <v>243.43</v>
      </c>
      <c r="M202" s="58">
        <f t="shared" si="43"/>
        <v>210.66</v>
      </c>
      <c r="N202" s="58">
        <f t="shared" si="43"/>
        <v>60.2</v>
      </c>
      <c r="O202" s="58">
        <f t="shared" si="43"/>
        <v>9.7200000000000006</v>
      </c>
    </row>
    <row r="203" spans="1:15" ht="16.5" thickTop="1" x14ac:dyDescent="0.25">
      <c r="A203" s="16" t="s">
        <v>30</v>
      </c>
      <c r="B203" s="17"/>
      <c r="C203" s="34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6"/>
    </row>
    <row r="204" spans="1:15" ht="31.5" x14ac:dyDescent="0.25">
      <c r="A204" s="37" t="s">
        <v>31</v>
      </c>
      <c r="B204" s="38" t="s">
        <v>32</v>
      </c>
      <c r="C204" s="39">
        <v>60</v>
      </c>
      <c r="D204" s="40">
        <v>0.48</v>
      </c>
      <c r="E204" s="40">
        <v>0.06</v>
      </c>
      <c r="F204" s="40">
        <v>0.96</v>
      </c>
      <c r="G204" s="40">
        <v>7.8</v>
      </c>
      <c r="H204" s="40">
        <v>0.02</v>
      </c>
      <c r="I204" s="40">
        <v>3</v>
      </c>
      <c r="J204" s="40">
        <v>0</v>
      </c>
      <c r="K204" s="40">
        <v>0</v>
      </c>
      <c r="L204" s="40">
        <v>13.8</v>
      </c>
      <c r="M204" s="40">
        <v>14.4</v>
      </c>
      <c r="N204" s="40">
        <v>8.4</v>
      </c>
      <c r="O204" s="41">
        <v>0.36</v>
      </c>
    </row>
    <row r="205" spans="1:15" ht="78.75" x14ac:dyDescent="0.25">
      <c r="A205" s="42" t="s">
        <v>33</v>
      </c>
      <c r="B205" s="43" t="s">
        <v>34</v>
      </c>
      <c r="C205" s="44" t="s">
        <v>35</v>
      </c>
      <c r="D205" s="45">
        <v>9.92</v>
      </c>
      <c r="E205" s="45">
        <v>12.71</v>
      </c>
      <c r="F205" s="45">
        <v>19.21</v>
      </c>
      <c r="G205" s="45">
        <v>231.72</v>
      </c>
      <c r="H205" s="45">
        <v>0.15</v>
      </c>
      <c r="I205" s="45">
        <v>8.86</v>
      </c>
      <c r="J205" s="45">
        <v>105</v>
      </c>
      <c r="K205" s="45">
        <v>1.02</v>
      </c>
      <c r="L205" s="45">
        <v>158.66</v>
      </c>
      <c r="M205" s="45">
        <v>66.8</v>
      </c>
      <c r="N205" s="45">
        <v>6.74</v>
      </c>
      <c r="O205" s="46">
        <v>0.19</v>
      </c>
    </row>
    <row r="206" spans="1:15" ht="110.25" x14ac:dyDescent="0.25">
      <c r="A206" s="178" t="s">
        <v>200</v>
      </c>
      <c r="B206" s="179" t="s">
        <v>201</v>
      </c>
      <c r="C206" s="49">
        <v>120</v>
      </c>
      <c r="D206" s="50">
        <v>9.2899999999999991</v>
      </c>
      <c r="E206" s="50">
        <v>10.94</v>
      </c>
      <c r="F206" s="50">
        <v>19.5</v>
      </c>
      <c r="G206" s="50">
        <v>219.8</v>
      </c>
      <c r="H206" s="50">
        <v>0.1065</v>
      </c>
      <c r="I206" s="50">
        <v>15.477</v>
      </c>
      <c r="J206" s="50">
        <v>7.2250999999999996E-2</v>
      </c>
      <c r="K206" s="50">
        <v>0.60899999999999999</v>
      </c>
      <c r="L206" s="50">
        <v>257.33</v>
      </c>
      <c r="M206" s="50">
        <v>115.58</v>
      </c>
      <c r="N206" s="50">
        <v>16.329999999999998</v>
      </c>
      <c r="O206" s="65">
        <v>0.05</v>
      </c>
    </row>
    <row r="207" spans="1:15" ht="47.25" x14ac:dyDescent="0.25">
      <c r="A207" s="21" t="s">
        <v>104</v>
      </c>
      <c r="B207" s="22" t="s">
        <v>105</v>
      </c>
      <c r="C207" s="23">
        <v>180</v>
      </c>
      <c r="D207" s="24">
        <v>2.16</v>
      </c>
      <c r="E207" s="24">
        <v>4.87</v>
      </c>
      <c r="F207" s="24">
        <v>31.5</v>
      </c>
      <c r="G207" s="24">
        <v>192.24</v>
      </c>
      <c r="H207" s="24">
        <v>0.18</v>
      </c>
      <c r="I207" s="24">
        <v>1.3</v>
      </c>
      <c r="J207" s="24">
        <v>114.55</v>
      </c>
      <c r="K207" s="24">
        <v>0.18</v>
      </c>
      <c r="L207" s="24">
        <v>19.8</v>
      </c>
      <c r="M207" s="24">
        <v>98.18</v>
      </c>
      <c r="N207" s="24">
        <v>18.37</v>
      </c>
      <c r="O207" s="53">
        <v>0.02</v>
      </c>
    </row>
    <row r="208" spans="1:15" ht="51" x14ac:dyDescent="0.25">
      <c r="A208" s="51" t="s">
        <v>25</v>
      </c>
      <c r="B208" s="22" t="s">
        <v>26</v>
      </c>
      <c r="C208" s="23">
        <v>55</v>
      </c>
      <c r="D208" s="24">
        <v>4.18</v>
      </c>
      <c r="E208" s="24">
        <v>0.44</v>
      </c>
      <c r="F208" s="24">
        <v>27.06</v>
      </c>
      <c r="G208" s="24">
        <v>129.25</v>
      </c>
      <c r="H208" s="24">
        <v>6.0500000000000005E-2</v>
      </c>
      <c r="I208" s="24">
        <v>0</v>
      </c>
      <c r="J208" s="24">
        <v>0</v>
      </c>
      <c r="K208" s="24">
        <v>0.60499999999999998</v>
      </c>
      <c r="L208" s="24">
        <v>11</v>
      </c>
      <c r="M208" s="24">
        <v>35.75</v>
      </c>
      <c r="N208" s="24">
        <v>7.7</v>
      </c>
      <c r="O208" s="53">
        <v>0.60499999999999998</v>
      </c>
    </row>
    <row r="209" spans="1:15" ht="60" x14ac:dyDescent="0.25">
      <c r="A209" s="21" t="s">
        <v>42</v>
      </c>
      <c r="B209" s="22" t="s">
        <v>126</v>
      </c>
      <c r="C209" s="23">
        <v>100</v>
      </c>
      <c r="D209" s="24">
        <v>0.8</v>
      </c>
      <c r="E209" s="24">
        <v>0.4</v>
      </c>
      <c r="F209" s="24">
        <v>8.1</v>
      </c>
      <c r="G209" s="24">
        <v>47</v>
      </c>
      <c r="H209" s="28">
        <v>0.02</v>
      </c>
      <c r="I209" s="28">
        <v>180</v>
      </c>
      <c r="J209" s="28">
        <v>0</v>
      </c>
      <c r="K209" s="28">
        <v>0.3</v>
      </c>
      <c r="L209" s="28">
        <v>40</v>
      </c>
      <c r="M209" s="28">
        <v>34</v>
      </c>
      <c r="N209" s="28">
        <v>25</v>
      </c>
      <c r="O209" s="54">
        <v>0.8</v>
      </c>
    </row>
    <row r="210" spans="1:15" ht="78.75" x14ac:dyDescent="0.25">
      <c r="A210" s="84" t="s">
        <v>78</v>
      </c>
      <c r="B210" s="85" t="s">
        <v>79</v>
      </c>
      <c r="C210" s="86">
        <v>200</v>
      </c>
      <c r="D210" s="87">
        <v>0.2</v>
      </c>
      <c r="E210" s="87">
        <v>0.1</v>
      </c>
      <c r="F210" s="87">
        <v>10.7</v>
      </c>
      <c r="G210" s="87">
        <v>44</v>
      </c>
      <c r="H210" s="87">
        <v>0.01</v>
      </c>
      <c r="I210" s="87">
        <v>28.4</v>
      </c>
      <c r="J210" s="87">
        <v>0</v>
      </c>
      <c r="K210" s="87">
        <v>0.1</v>
      </c>
      <c r="L210" s="87">
        <v>7.5</v>
      </c>
      <c r="M210" s="87">
        <v>6.4</v>
      </c>
      <c r="N210" s="87">
        <v>6.1</v>
      </c>
      <c r="O210" s="88">
        <v>0.28999999999999998</v>
      </c>
    </row>
    <row r="211" spans="1:15" ht="16.5" thickBot="1" x14ac:dyDescent="0.3">
      <c r="A211" s="180" t="s">
        <v>46</v>
      </c>
      <c r="B211" s="181"/>
      <c r="C211" s="182">
        <f>C204+C206+C207+C208+C209+C210+220</f>
        <v>935</v>
      </c>
      <c r="D211" s="183">
        <f t="shared" ref="D211:O211" si="44">SUM(D204:D210)</f>
        <v>27.029999999999998</v>
      </c>
      <c r="E211" s="183">
        <f t="shared" si="44"/>
        <v>29.520000000000003</v>
      </c>
      <c r="F211" s="183">
        <f t="shared" si="44"/>
        <v>117.03</v>
      </c>
      <c r="G211" s="183">
        <f t="shared" si="44"/>
        <v>871.81000000000006</v>
      </c>
      <c r="H211" s="183">
        <f t="shared" si="44"/>
        <v>0.54700000000000004</v>
      </c>
      <c r="I211" s="183">
        <f t="shared" si="44"/>
        <v>237.03700000000001</v>
      </c>
      <c r="J211" s="183">
        <f t="shared" si="44"/>
        <v>219.62225100000001</v>
      </c>
      <c r="K211" s="183">
        <f t="shared" si="44"/>
        <v>2.8139999999999996</v>
      </c>
      <c r="L211" s="183">
        <f t="shared" si="44"/>
        <v>508.09</v>
      </c>
      <c r="M211" s="183">
        <f t="shared" si="44"/>
        <v>371.11</v>
      </c>
      <c r="N211" s="183">
        <f t="shared" si="44"/>
        <v>88.64</v>
      </c>
      <c r="O211" s="183">
        <f t="shared" si="44"/>
        <v>2.3150000000000004</v>
      </c>
    </row>
    <row r="212" spans="1:15" ht="16.5" thickTop="1" x14ac:dyDescent="0.25">
      <c r="A212" s="184" t="s">
        <v>47</v>
      </c>
      <c r="B212" s="185"/>
      <c r="C212" s="34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  <c r="O212" s="187"/>
    </row>
    <row r="213" spans="1:15" ht="110.25" x14ac:dyDescent="0.25">
      <c r="A213" s="47" t="s">
        <v>48</v>
      </c>
      <c r="B213" s="48" t="s">
        <v>49</v>
      </c>
      <c r="C213" s="49">
        <v>110</v>
      </c>
      <c r="D213" s="50">
        <v>11.07</v>
      </c>
      <c r="E213" s="50">
        <v>10.67</v>
      </c>
      <c r="F213" s="50">
        <v>12.01</v>
      </c>
      <c r="G213" s="50">
        <v>178.77</v>
      </c>
      <c r="H213" s="50">
        <v>4.3499999999999997E-2</v>
      </c>
      <c r="I213" s="50">
        <v>2.177</v>
      </c>
      <c r="J213" s="50">
        <v>0.06</v>
      </c>
      <c r="K213" s="50">
        <v>1.248</v>
      </c>
      <c r="L213" s="50">
        <v>54.41</v>
      </c>
      <c r="M213" s="50">
        <v>102.36799999999999</v>
      </c>
      <c r="N213" s="50">
        <v>18.608000000000001</v>
      </c>
      <c r="O213" s="65">
        <v>1.2870000000000001</v>
      </c>
    </row>
    <row r="214" spans="1:15" ht="47.25" x14ac:dyDescent="0.25">
      <c r="A214" s="21" t="s">
        <v>202</v>
      </c>
      <c r="B214" s="22" t="s">
        <v>203</v>
      </c>
      <c r="C214" s="23">
        <v>150</v>
      </c>
      <c r="D214" s="24">
        <v>4.07</v>
      </c>
      <c r="E214" s="24">
        <v>7.94</v>
      </c>
      <c r="F214" s="24">
        <v>11.16</v>
      </c>
      <c r="G214" s="24">
        <v>134.74</v>
      </c>
      <c r="H214" s="24">
        <v>0.08</v>
      </c>
      <c r="I214" s="24">
        <v>34</v>
      </c>
      <c r="J214" s="24">
        <v>0</v>
      </c>
      <c r="K214" s="24">
        <v>0</v>
      </c>
      <c r="L214" s="24">
        <v>122</v>
      </c>
      <c r="M214" s="24">
        <v>0</v>
      </c>
      <c r="N214" s="24">
        <v>0</v>
      </c>
      <c r="O214" s="136">
        <v>2</v>
      </c>
    </row>
    <row r="215" spans="1:15" ht="60" x14ac:dyDescent="0.25">
      <c r="A215" s="21" t="s">
        <v>77</v>
      </c>
      <c r="B215" s="22" t="s">
        <v>26</v>
      </c>
      <c r="C215" s="23">
        <v>60</v>
      </c>
      <c r="D215" s="24">
        <v>4.5599999999999996</v>
      </c>
      <c r="E215" s="24">
        <v>0.48</v>
      </c>
      <c r="F215" s="24">
        <v>29.52</v>
      </c>
      <c r="G215" s="24">
        <v>141</v>
      </c>
      <c r="H215" s="24">
        <v>6.6000000000000003E-2</v>
      </c>
      <c r="I215" s="24">
        <v>0</v>
      </c>
      <c r="J215" s="24">
        <v>0</v>
      </c>
      <c r="K215" s="24">
        <v>0.66</v>
      </c>
      <c r="L215" s="24">
        <v>12</v>
      </c>
      <c r="M215" s="24">
        <v>39</v>
      </c>
      <c r="N215" s="24">
        <v>8.4</v>
      </c>
      <c r="O215" s="136">
        <v>0.66</v>
      </c>
    </row>
    <row r="216" spans="1:15" ht="63" x14ac:dyDescent="0.25">
      <c r="A216" s="21" t="s">
        <v>106</v>
      </c>
      <c r="B216" s="66" t="s">
        <v>107</v>
      </c>
      <c r="C216" s="23">
        <v>200</v>
      </c>
      <c r="D216" s="24">
        <v>0.5</v>
      </c>
      <c r="E216" s="24">
        <v>0</v>
      </c>
      <c r="F216" s="24">
        <v>27</v>
      </c>
      <c r="G216" s="24">
        <v>110</v>
      </c>
      <c r="H216" s="24">
        <v>0.01</v>
      </c>
      <c r="I216" s="24">
        <v>0.5</v>
      </c>
      <c r="J216" s="24">
        <v>0</v>
      </c>
      <c r="K216" s="24">
        <v>0</v>
      </c>
      <c r="L216" s="24">
        <v>28</v>
      </c>
      <c r="M216" s="24">
        <v>19</v>
      </c>
      <c r="N216" s="24">
        <v>7</v>
      </c>
      <c r="O216" s="53">
        <v>0.14000000000000001</v>
      </c>
    </row>
    <row r="217" spans="1:15" ht="16.5" thickBot="1" x14ac:dyDescent="0.3">
      <c r="A217" s="56" t="s">
        <v>86</v>
      </c>
      <c r="B217" s="57"/>
      <c r="C217" s="70">
        <f>SUM(C213:C216)</f>
        <v>520</v>
      </c>
      <c r="D217" s="58">
        <f t="shared" ref="D217:O217" si="45">SUM(D213:D216)</f>
        <v>20.2</v>
      </c>
      <c r="E217" s="58">
        <f t="shared" si="45"/>
        <v>19.09</v>
      </c>
      <c r="F217" s="58">
        <f t="shared" si="45"/>
        <v>79.69</v>
      </c>
      <c r="G217" s="58">
        <f t="shared" si="45"/>
        <v>564.51</v>
      </c>
      <c r="H217" s="58">
        <f t="shared" si="45"/>
        <v>0.19950000000000001</v>
      </c>
      <c r="I217" s="58">
        <f t="shared" si="45"/>
        <v>36.677</v>
      </c>
      <c r="J217" s="58">
        <f t="shared" si="45"/>
        <v>0.06</v>
      </c>
      <c r="K217" s="58">
        <f t="shared" si="45"/>
        <v>1.9079999999999999</v>
      </c>
      <c r="L217" s="58">
        <f t="shared" si="45"/>
        <v>216.41</v>
      </c>
      <c r="M217" s="58">
        <f t="shared" si="45"/>
        <v>160.36799999999999</v>
      </c>
      <c r="N217" s="58">
        <f t="shared" si="45"/>
        <v>34.008000000000003</v>
      </c>
      <c r="O217" s="58">
        <f t="shared" si="45"/>
        <v>4.0869999999999997</v>
      </c>
    </row>
    <row r="218" spans="1:15" ht="16.5" thickTop="1" x14ac:dyDescent="0.25">
      <c r="A218" s="16" t="s">
        <v>54</v>
      </c>
      <c r="B218" s="17"/>
      <c r="C218" s="34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6"/>
    </row>
    <row r="219" spans="1:15" ht="60" x14ac:dyDescent="0.25">
      <c r="A219" s="21" t="s">
        <v>55</v>
      </c>
      <c r="B219" s="22" t="s">
        <v>56</v>
      </c>
      <c r="C219" s="23">
        <v>240</v>
      </c>
      <c r="D219" s="28">
        <v>6.96</v>
      </c>
      <c r="E219" s="28">
        <v>6</v>
      </c>
      <c r="F219" s="28">
        <v>9.6</v>
      </c>
      <c r="G219" s="28">
        <v>120</v>
      </c>
      <c r="H219" s="28">
        <v>9.6000000000000002E-2</v>
      </c>
      <c r="I219" s="28">
        <v>1.68</v>
      </c>
      <c r="J219" s="28">
        <v>4.8000000000000001E-2</v>
      </c>
      <c r="K219" s="28">
        <v>0</v>
      </c>
      <c r="L219" s="28">
        <v>288</v>
      </c>
      <c r="M219" s="28">
        <v>216</v>
      </c>
      <c r="N219" s="28">
        <v>33.6</v>
      </c>
      <c r="O219" s="54">
        <v>0.24</v>
      </c>
    </row>
    <row r="220" spans="1:15" ht="60" x14ac:dyDescent="0.25">
      <c r="A220" s="21" t="s">
        <v>88</v>
      </c>
      <c r="B220" s="99" t="s">
        <v>204</v>
      </c>
      <c r="C220" s="23">
        <v>75</v>
      </c>
      <c r="D220" s="24">
        <v>6.12</v>
      </c>
      <c r="E220" s="24">
        <v>5.0999999999999996</v>
      </c>
      <c r="F220" s="24">
        <v>43.6</v>
      </c>
      <c r="G220" s="24">
        <v>245.1</v>
      </c>
      <c r="H220" s="24">
        <v>7.0000000000000007E-2</v>
      </c>
      <c r="I220" s="24">
        <v>2.855</v>
      </c>
      <c r="J220" s="24">
        <v>0</v>
      </c>
      <c r="K220" s="24">
        <v>0.46500000000000002</v>
      </c>
      <c r="L220" s="24">
        <v>8.6199999999999992</v>
      </c>
      <c r="M220" s="24">
        <v>37.35</v>
      </c>
      <c r="N220" s="24">
        <v>14.1</v>
      </c>
      <c r="O220" s="53">
        <v>0.56000000000000005</v>
      </c>
    </row>
    <row r="221" spans="1:15" ht="16.5" thickBot="1" x14ac:dyDescent="0.3">
      <c r="A221" s="56" t="s">
        <v>59</v>
      </c>
      <c r="B221" s="57"/>
      <c r="C221" s="70">
        <f>SUM(C219:C220)</f>
        <v>315</v>
      </c>
      <c r="D221" s="58">
        <f t="shared" ref="D221:O221" si="46">SUM(D219:D220)</f>
        <v>13.08</v>
      </c>
      <c r="E221" s="58">
        <f t="shared" si="46"/>
        <v>11.1</v>
      </c>
      <c r="F221" s="58">
        <f t="shared" si="46"/>
        <v>53.2</v>
      </c>
      <c r="G221" s="58">
        <f t="shared" si="46"/>
        <v>365.1</v>
      </c>
      <c r="H221" s="58">
        <f t="shared" si="46"/>
        <v>0.16600000000000001</v>
      </c>
      <c r="I221" s="58">
        <f t="shared" si="46"/>
        <v>4.5350000000000001</v>
      </c>
      <c r="J221" s="58">
        <f t="shared" si="46"/>
        <v>4.8000000000000001E-2</v>
      </c>
      <c r="K221" s="58">
        <f t="shared" si="46"/>
        <v>0.46500000000000002</v>
      </c>
      <c r="L221" s="58">
        <f t="shared" si="46"/>
        <v>296.62</v>
      </c>
      <c r="M221" s="58">
        <f t="shared" si="46"/>
        <v>253.35</v>
      </c>
      <c r="N221" s="58">
        <f t="shared" si="46"/>
        <v>47.7</v>
      </c>
      <c r="O221" s="58">
        <f t="shared" si="46"/>
        <v>0.8</v>
      </c>
    </row>
    <row r="222" spans="1:15" ht="17.25" thickTop="1" thickBot="1" x14ac:dyDescent="0.3">
      <c r="A222" s="100" t="s">
        <v>205</v>
      </c>
      <c r="B222" s="101"/>
      <c r="C222" s="102"/>
      <c r="D222" s="71">
        <f t="shared" ref="D222:O222" si="47">D202+D211+D217</f>
        <v>68.265000000000001</v>
      </c>
      <c r="E222" s="71">
        <f t="shared" si="47"/>
        <v>70.332000000000008</v>
      </c>
      <c r="F222" s="71">
        <f t="shared" si="47"/>
        <v>284.45999999999998</v>
      </c>
      <c r="G222" s="71">
        <f t="shared" si="47"/>
        <v>2066.5200000000004</v>
      </c>
      <c r="H222" s="71">
        <f t="shared" si="47"/>
        <v>1.0265</v>
      </c>
      <c r="I222" s="71">
        <f t="shared" si="47"/>
        <v>273.72399999999999</v>
      </c>
      <c r="J222" s="71">
        <f t="shared" si="47"/>
        <v>530.68225099999995</v>
      </c>
      <c r="K222" s="71">
        <f t="shared" si="47"/>
        <v>5.8979999999999997</v>
      </c>
      <c r="L222" s="71">
        <f t="shared" si="47"/>
        <v>967.93</v>
      </c>
      <c r="M222" s="71">
        <f t="shared" si="47"/>
        <v>742.13799999999992</v>
      </c>
      <c r="N222" s="71">
        <f t="shared" si="47"/>
        <v>182.84800000000001</v>
      </c>
      <c r="O222" s="71">
        <f t="shared" si="47"/>
        <v>16.122</v>
      </c>
    </row>
    <row r="223" spans="1:15" ht="17.25" thickTop="1" thickBot="1" x14ac:dyDescent="0.3">
      <c r="A223" s="165" t="s">
        <v>206</v>
      </c>
      <c r="B223" s="166"/>
      <c r="C223" s="167"/>
      <c r="D223" s="168">
        <f t="shared" ref="D223:O223" si="48">D202+D211+D221</f>
        <v>61.144999999999996</v>
      </c>
      <c r="E223" s="168">
        <f t="shared" si="48"/>
        <v>62.342000000000006</v>
      </c>
      <c r="F223" s="168">
        <f t="shared" si="48"/>
        <v>257.96999999999997</v>
      </c>
      <c r="G223" s="168">
        <f t="shared" si="48"/>
        <v>1867.1100000000001</v>
      </c>
      <c r="H223" s="168">
        <f t="shared" si="48"/>
        <v>0.9930000000000001</v>
      </c>
      <c r="I223" s="168">
        <f t="shared" si="48"/>
        <v>241.58199999999999</v>
      </c>
      <c r="J223" s="168">
        <f t="shared" si="48"/>
        <v>530.67025100000001</v>
      </c>
      <c r="K223" s="168">
        <f t="shared" si="48"/>
        <v>4.4549999999999992</v>
      </c>
      <c r="L223" s="168">
        <f t="shared" si="48"/>
        <v>1048.1399999999999</v>
      </c>
      <c r="M223" s="168">
        <f t="shared" si="48"/>
        <v>835.12</v>
      </c>
      <c r="N223" s="168">
        <f t="shared" si="48"/>
        <v>196.54000000000002</v>
      </c>
      <c r="O223" s="168">
        <f t="shared" si="48"/>
        <v>12.835000000000001</v>
      </c>
    </row>
    <row r="224" spans="1:15" ht="16.5" thickBot="1" x14ac:dyDescent="0.3">
      <c r="A224" s="169" t="s">
        <v>207</v>
      </c>
      <c r="B224" s="170"/>
      <c r="C224" s="171"/>
      <c r="D224" s="172">
        <f t="shared" ref="D224:O224" si="49">D202+D211+D217+D221</f>
        <v>81.344999999999999</v>
      </c>
      <c r="E224" s="172">
        <f t="shared" si="49"/>
        <v>81.432000000000002</v>
      </c>
      <c r="F224" s="172">
        <f t="shared" si="49"/>
        <v>337.65999999999997</v>
      </c>
      <c r="G224" s="172">
        <f t="shared" si="49"/>
        <v>2431.6200000000003</v>
      </c>
      <c r="H224" s="172">
        <f t="shared" si="49"/>
        <v>1.1924999999999999</v>
      </c>
      <c r="I224" s="172">
        <f t="shared" si="49"/>
        <v>278.25900000000001</v>
      </c>
      <c r="J224" s="172">
        <f t="shared" si="49"/>
        <v>530.73025099999995</v>
      </c>
      <c r="K224" s="172">
        <f t="shared" si="49"/>
        <v>6.3629999999999995</v>
      </c>
      <c r="L224" s="172">
        <f t="shared" si="49"/>
        <v>1264.55</v>
      </c>
      <c r="M224" s="172">
        <f t="shared" si="49"/>
        <v>995.48799999999994</v>
      </c>
      <c r="N224" s="172">
        <f t="shared" si="49"/>
        <v>230.548</v>
      </c>
      <c r="O224" s="172">
        <f t="shared" si="49"/>
        <v>16.922000000000001</v>
      </c>
    </row>
    <row r="225" spans="1:15" x14ac:dyDescent="0.25">
      <c r="A225" s="2"/>
      <c r="B225" s="2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4" t="s">
        <v>0</v>
      </c>
    </row>
    <row r="226" spans="1:15" ht="15.75" x14ac:dyDescent="0.25">
      <c r="A226" s="5" t="s">
        <v>208</v>
      </c>
      <c r="B226" s="2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thickBot="1" x14ac:dyDescent="0.3">
      <c r="A227" s="1"/>
      <c r="B227" s="2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x14ac:dyDescent="0.25">
      <c r="A228" s="6" t="s">
        <v>2</v>
      </c>
      <c r="B228" s="7" t="s">
        <v>3</v>
      </c>
      <c r="C228" s="7" t="s">
        <v>4</v>
      </c>
      <c r="D228" s="8" t="s">
        <v>5</v>
      </c>
      <c r="E228" s="8"/>
      <c r="F228" s="8"/>
      <c r="G228" s="9" t="s">
        <v>6</v>
      </c>
      <c r="H228" s="8" t="s">
        <v>7</v>
      </c>
      <c r="I228" s="8"/>
      <c r="J228" s="8"/>
      <c r="K228" s="8"/>
      <c r="L228" s="8" t="s">
        <v>8</v>
      </c>
      <c r="M228" s="8"/>
      <c r="N228" s="8"/>
      <c r="O228" s="10"/>
    </row>
    <row r="229" spans="1:15" ht="32.25" thickBot="1" x14ac:dyDescent="0.3">
      <c r="A229" s="11"/>
      <c r="B229" s="12"/>
      <c r="C229" s="12"/>
      <c r="D229" s="13" t="s">
        <v>9</v>
      </c>
      <c r="E229" s="13" t="s">
        <v>10</v>
      </c>
      <c r="F229" s="13" t="s">
        <v>11</v>
      </c>
      <c r="G229" s="14"/>
      <c r="H229" s="13" t="s">
        <v>12</v>
      </c>
      <c r="I229" s="13" t="s">
        <v>13</v>
      </c>
      <c r="J229" s="13" t="s">
        <v>14</v>
      </c>
      <c r="K229" s="13" t="s">
        <v>15</v>
      </c>
      <c r="L229" s="13" t="s">
        <v>16</v>
      </c>
      <c r="M229" s="13" t="s">
        <v>17</v>
      </c>
      <c r="N229" s="13" t="s">
        <v>18</v>
      </c>
      <c r="O229" s="15" t="s">
        <v>19</v>
      </c>
    </row>
    <row r="230" spans="1:15" ht="16.5" thickTop="1" x14ac:dyDescent="0.25">
      <c r="A230" s="16" t="s">
        <v>20</v>
      </c>
      <c r="B230" s="17"/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79"/>
    </row>
    <row r="231" spans="1:15" ht="110.25" x14ac:dyDescent="0.25">
      <c r="A231" s="188" t="s">
        <v>209</v>
      </c>
      <c r="B231" s="22" t="s">
        <v>210</v>
      </c>
      <c r="C231" s="23" t="s">
        <v>211</v>
      </c>
      <c r="D231" s="24">
        <v>17.57</v>
      </c>
      <c r="E231" s="24">
        <v>18.940000000000001</v>
      </c>
      <c r="F231" s="24">
        <v>54.2</v>
      </c>
      <c r="G231" s="24">
        <v>456</v>
      </c>
      <c r="H231" s="24">
        <v>0.23</v>
      </c>
      <c r="I231" s="24">
        <v>0.05</v>
      </c>
      <c r="J231" s="24">
        <v>97</v>
      </c>
      <c r="K231" s="24">
        <v>0.45</v>
      </c>
      <c r="L231" s="24">
        <v>258.64999999999998</v>
      </c>
      <c r="M231" s="24">
        <v>137.91999999999999</v>
      </c>
      <c r="N231" s="24">
        <v>1</v>
      </c>
      <c r="O231" s="53">
        <v>1.85</v>
      </c>
    </row>
    <row r="232" spans="1:15" ht="63" x14ac:dyDescent="0.25">
      <c r="A232" s="21" t="s">
        <v>42</v>
      </c>
      <c r="B232" s="22" t="s">
        <v>97</v>
      </c>
      <c r="C232" s="23">
        <v>100</v>
      </c>
      <c r="D232" s="28">
        <v>0.9</v>
      </c>
      <c r="E232" s="28">
        <v>0.2</v>
      </c>
      <c r="F232" s="28">
        <v>8.1</v>
      </c>
      <c r="G232" s="28">
        <v>43</v>
      </c>
      <c r="H232" s="28">
        <v>0.04</v>
      </c>
      <c r="I232" s="28">
        <v>60</v>
      </c>
      <c r="J232" s="28">
        <v>0</v>
      </c>
      <c r="K232" s="28">
        <v>0.2</v>
      </c>
      <c r="L232" s="28">
        <v>34</v>
      </c>
      <c r="M232" s="28">
        <v>23</v>
      </c>
      <c r="N232" s="28">
        <v>13</v>
      </c>
      <c r="O232" s="54">
        <v>0.3</v>
      </c>
    </row>
    <row r="233" spans="1:15" ht="78.75" x14ac:dyDescent="0.25">
      <c r="A233" s="21" t="s">
        <v>127</v>
      </c>
      <c r="B233" s="22" t="s">
        <v>128</v>
      </c>
      <c r="C233" s="23">
        <v>200</v>
      </c>
      <c r="D233" s="24">
        <v>2.2000000000000002</v>
      </c>
      <c r="E233" s="24">
        <v>2.2000000000000002</v>
      </c>
      <c r="F233" s="24">
        <v>22.4</v>
      </c>
      <c r="G233" s="24">
        <v>118</v>
      </c>
      <c r="H233" s="24">
        <v>0.02</v>
      </c>
      <c r="I233" s="24">
        <v>0.2</v>
      </c>
      <c r="J233" s="24">
        <v>0.01</v>
      </c>
      <c r="K233" s="24">
        <v>0</v>
      </c>
      <c r="L233" s="24">
        <v>62</v>
      </c>
      <c r="M233" s="24">
        <v>71</v>
      </c>
      <c r="N233" s="24">
        <v>23</v>
      </c>
      <c r="O233" s="136">
        <v>1</v>
      </c>
    </row>
    <row r="234" spans="1:15" ht="16.5" thickBot="1" x14ac:dyDescent="0.3">
      <c r="A234" s="150" t="s">
        <v>29</v>
      </c>
      <c r="B234" s="151"/>
      <c r="C234" s="152">
        <f>C233+C232+200</f>
        <v>500</v>
      </c>
      <c r="D234" s="153">
        <f t="shared" ref="D234:O234" si="50">SUM(D231:D233)</f>
        <v>20.669999999999998</v>
      </c>
      <c r="E234" s="153">
        <f t="shared" si="50"/>
        <v>21.34</v>
      </c>
      <c r="F234" s="153">
        <f t="shared" si="50"/>
        <v>84.7</v>
      </c>
      <c r="G234" s="153">
        <f t="shared" si="50"/>
        <v>617</v>
      </c>
      <c r="H234" s="153">
        <f t="shared" si="50"/>
        <v>0.29000000000000004</v>
      </c>
      <c r="I234" s="153">
        <f t="shared" si="50"/>
        <v>60.25</v>
      </c>
      <c r="J234" s="153">
        <f t="shared" si="50"/>
        <v>97.01</v>
      </c>
      <c r="K234" s="153">
        <f t="shared" si="50"/>
        <v>0.65</v>
      </c>
      <c r="L234" s="153">
        <f t="shared" si="50"/>
        <v>354.65</v>
      </c>
      <c r="M234" s="153">
        <f t="shared" si="50"/>
        <v>231.92</v>
      </c>
      <c r="N234" s="153">
        <f t="shared" si="50"/>
        <v>37</v>
      </c>
      <c r="O234" s="153">
        <f t="shared" si="50"/>
        <v>3.15</v>
      </c>
    </row>
    <row r="235" spans="1:15" ht="16.5" thickTop="1" x14ac:dyDescent="0.25">
      <c r="A235" s="60" t="s">
        <v>30</v>
      </c>
      <c r="B235" s="61"/>
      <c r="C235" s="189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6"/>
    </row>
    <row r="236" spans="1:15" ht="31.5" x14ac:dyDescent="0.25">
      <c r="A236" s="21" t="s">
        <v>212</v>
      </c>
      <c r="B236" s="22" t="s">
        <v>213</v>
      </c>
      <c r="C236" s="23">
        <v>60</v>
      </c>
      <c r="D236" s="24">
        <v>1.32</v>
      </c>
      <c r="E236" s="24">
        <v>0.24</v>
      </c>
      <c r="F236" s="24">
        <v>6.72</v>
      </c>
      <c r="G236" s="24">
        <v>34.799999999999997</v>
      </c>
      <c r="H236" s="24">
        <v>0.01</v>
      </c>
      <c r="I236" s="24">
        <v>2.88</v>
      </c>
      <c r="J236" s="24">
        <v>0.01</v>
      </c>
      <c r="K236" s="24">
        <v>0</v>
      </c>
      <c r="L236" s="24">
        <v>1.92</v>
      </c>
      <c r="M236" s="24">
        <v>30</v>
      </c>
      <c r="N236" s="24">
        <v>0</v>
      </c>
      <c r="O236" s="25">
        <v>0.24</v>
      </c>
    </row>
    <row r="237" spans="1:15" ht="78.75" x14ac:dyDescent="0.25">
      <c r="A237" s="21" t="s">
        <v>214</v>
      </c>
      <c r="B237" s="22" t="s">
        <v>215</v>
      </c>
      <c r="C237" s="23">
        <v>230</v>
      </c>
      <c r="D237" s="24">
        <v>3.15</v>
      </c>
      <c r="E237" s="24">
        <v>4.9219999999999997</v>
      </c>
      <c r="F237" s="24">
        <v>12.87</v>
      </c>
      <c r="G237" s="24">
        <v>136.38999999999999</v>
      </c>
      <c r="H237" s="24">
        <v>0.13569999999999999</v>
      </c>
      <c r="I237" s="24">
        <v>5.359</v>
      </c>
      <c r="J237" s="24">
        <v>123</v>
      </c>
      <c r="K237" s="24">
        <v>2.2540000000000004</v>
      </c>
      <c r="L237" s="24">
        <v>38.18</v>
      </c>
      <c r="M237" s="24">
        <v>156.38</v>
      </c>
      <c r="N237" s="24">
        <v>35.19</v>
      </c>
      <c r="O237" s="53">
        <v>7.0000000000000007E-2</v>
      </c>
    </row>
    <row r="238" spans="1:15" ht="94.5" x14ac:dyDescent="0.25">
      <c r="A238" s="21" t="s">
        <v>216</v>
      </c>
      <c r="B238" s="22" t="s">
        <v>217</v>
      </c>
      <c r="C238" s="23" t="s">
        <v>187</v>
      </c>
      <c r="D238" s="24">
        <v>16.98</v>
      </c>
      <c r="E238" s="24">
        <v>21.57</v>
      </c>
      <c r="F238" s="24">
        <v>34.1</v>
      </c>
      <c r="G238" s="24">
        <v>362.72</v>
      </c>
      <c r="H238" s="24">
        <v>1E-3</v>
      </c>
      <c r="I238" s="24">
        <v>4.5999999999999996</v>
      </c>
      <c r="J238" s="24">
        <v>160</v>
      </c>
      <c r="K238" s="24">
        <v>0.01</v>
      </c>
      <c r="L238" s="24">
        <v>184.66</v>
      </c>
      <c r="M238" s="24">
        <v>140.66999999999999</v>
      </c>
      <c r="N238" s="24">
        <v>2.27</v>
      </c>
      <c r="O238" s="131">
        <v>0.06</v>
      </c>
    </row>
    <row r="239" spans="1:15" ht="60" x14ac:dyDescent="0.25">
      <c r="A239" s="21" t="s">
        <v>40</v>
      </c>
      <c r="B239" s="22" t="s">
        <v>41</v>
      </c>
      <c r="C239" s="23">
        <v>100</v>
      </c>
      <c r="D239" s="24">
        <v>6.6</v>
      </c>
      <c r="E239" s="24">
        <v>1.2</v>
      </c>
      <c r="F239" s="24">
        <v>33.4</v>
      </c>
      <c r="G239" s="24">
        <v>174</v>
      </c>
      <c r="H239" s="24">
        <v>0.18</v>
      </c>
      <c r="I239" s="24">
        <v>0</v>
      </c>
      <c r="J239" s="24">
        <v>0</v>
      </c>
      <c r="K239" s="24">
        <v>1.4</v>
      </c>
      <c r="L239" s="24">
        <v>35</v>
      </c>
      <c r="M239" s="24">
        <v>158</v>
      </c>
      <c r="N239" s="24">
        <v>47</v>
      </c>
      <c r="O239" s="131">
        <v>3.9</v>
      </c>
    </row>
    <row r="240" spans="1:15" ht="60" x14ac:dyDescent="0.25">
      <c r="A240" s="42" t="s">
        <v>42</v>
      </c>
      <c r="B240" s="43" t="s">
        <v>68</v>
      </c>
      <c r="C240" s="44">
        <v>100</v>
      </c>
      <c r="D240" s="45">
        <v>1.5</v>
      </c>
      <c r="E240" s="45">
        <v>0.5</v>
      </c>
      <c r="F240" s="45">
        <v>21</v>
      </c>
      <c r="G240" s="45">
        <v>96</v>
      </c>
      <c r="H240" s="45">
        <v>0.04</v>
      </c>
      <c r="I240" s="45">
        <v>10</v>
      </c>
      <c r="J240" s="45">
        <v>0</v>
      </c>
      <c r="K240" s="45">
        <v>0.4</v>
      </c>
      <c r="L240" s="45">
        <v>8</v>
      </c>
      <c r="M240" s="45">
        <v>28</v>
      </c>
      <c r="N240" s="45">
        <v>42</v>
      </c>
      <c r="O240" s="46">
        <v>0.6</v>
      </c>
    </row>
    <row r="241" spans="1:15" ht="110.25" x14ac:dyDescent="0.25">
      <c r="A241" s="21" t="s">
        <v>135</v>
      </c>
      <c r="B241" s="66" t="s">
        <v>136</v>
      </c>
      <c r="C241" s="23">
        <v>200</v>
      </c>
      <c r="D241" s="24">
        <v>0.1</v>
      </c>
      <c r="E241" s="24">
        <v>0</v>
      </c>
      <c r="F241" s="24">
        <v>21</v>
      </c>
      <c r="G241" s="24">
        <v>84.4</v>
      </c>
      <c r="H241" s="24">
        <v>0.02</v>
      </c>
      <c r="I241" s="24">
        <v>0.45</v>
      </c>
      <c r="J241" s="24">
        <v>0</v>
      </c>
      <c r="K241" s="24">
        <v>0</v>
      </c>
      <c r="L241" s="24">
        <v>26</v>
      </c>
      <c r="M241" s="24">
        <v>18</v>
      </c>
      <c r="N241" s="24">
        <v>6</v>
      </c>
      <c r="O241" s="53">
        <v>1.25</v>
      </c>
    </row>
    <row r="242" spans="1:15" ht="16.5" thickBot="1" x14ac:dyDescent="0.3">
      <c r="A242" s="30" t="s">
        <v>46</v>
      </c>
      <c r="B242" s="31"/>
      <c r="C242" s="70">
        <f>C236+C237+200+C239+C240+C241</f>
        <v>890</v>
      </c>
      <c r="D242" s="58">
        <f t="shared" ref="D242:O242" si="51">SUM(D236:D241)</f>
        <v>29.65</v>
      </c>
      <c r="E242" s="58">
        <f t="shared" si="51"/>
        <v>28.431999999999999</v>
      </c>
      <c r="F242" s="58">
        <f t="shared" si="51"/>
        <v>129.09</v>
      </c>
      <c r="G242" s="58">
        <f t="shared" si="51"/>
        <v>888.31000000000006</v>
      </c>
      <c r="H242" s="58">
        <f t="shared" si="51"/>
        <v>0.38669999999999999</v>
      </c>
      <c r="I242" s="58">
        <f t="shared" si="51"/>
        <v>23.288999999999998</v>
      </c>
      <c r="J242" s="58">
        <f t="shared" si="51"/>
        <v>283.01</v>
      </c>
      <c r="K242" s="58">
        <f t="shared" si="51"/>
        <v>4.0640000000000001</v>
      </c>
      <c r="L242" s="58">
        <f t="shared" si="51"/>
        <v>293.76</v>
      </c>
      <c r="M242" s="58">
        <f t="shared" si="51"/>
        <v>531.04999999999995</v>
      </c>
      <c r="N242" s="58">
        <f t="shared" si="51"/>
        <v>132.46</v>
      </c>
      <c r="O242" s="58">
        <f t="shared" si="51"/>
        <v>6.1199999999999992</v>
      </c>
    </row>
    <row r="243" spans="1:15" ht="16.5" thickTop="1" x14ac:dyDescent="0.25">
      <c r="A243" s="60" t="s">
        <v>47</v>
      </c>
      <c r="B243" s="61"/>
      <c r="C243" s="62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4"/>
    </row>
    <row r="244" spans="1:15" ht="47.25" x14ac:dyDescent="0.25">
      <c r="A244" s="21" t="s">
        <v>137</v>
      </c>
      <c r="B244" s="22" t="s">
        <v>22</v>
      </c>
      <c r="C244" s="23">
        <v>180</v>
      </c>
      <c r="D244" s="24">
        <v>14.83</v>
      </c>
      <c r="E244" s="24">
        <v>20.07</v>
      </c>
      <c r="F244" s="24">
        <v>43.15</v>
      </c>
      <c r="G244" s="24">
        <v>415.45</v>
      </c>
      <c r="H244" s="24">
        <v>0.11076923076923077</v>
      </c>
      <c r="I244" s="24">
        <v>0</v>
      </c>
      <c r="J244" s="24">
        <v>97.2</v>
      </c>
      <c r="K244" s="24">
        <v>0.85</v>
      </c>
      <c r="L244" s="24">
        <v>152.4</v>
      </c>
      <c r="M244" s="24">
        <v>138.87</v>
      </c>
      <c r="N244" s="24">
        <v>11.61</v>
      </c>
      <c r="O244" s="136">
        <v>0.46</v>
      </c>
    </row>
    <row r="245" spans="1:15" ht="47.25" x14ac:dyDescent="0.25">
      <c r="A245" s="21" t="s">
        <v>23</v>
      </c>
      <c r="B245" s="22" t="s">
        <v>24</v>
      </c>
      <c r="C245" s="23">
        <v>100</v>
      </c>
      <c r="D245" s="24">
        <v>3.1</v>
      </c>
      <c r="E245" s="24">
        <v>0.2</v>
      </c>
      <c r="F245" s="24">
        <v>6.7</v>
      </c>
      <c r="G245" s="24">
        <v>40</v>
      </c>
      <c r="H245" s="24">
        <v>0.12</v>
      </c>
      <c r="I245" s="24">
        <v>10</v>
      </c>
      <c r="J245" s="24">
        <v>0.3</v>
      </c>
      <c r="K245" s="24">
        <v>0</v>
      </c>
      <c r="L245" s="24">
        <v>20</v>
      </c>
      <c r="M245" s="24">
        <v>62</v>
      </c>
      <c r="N245" s="24">
        <v>21</v>
      </c>
      <c r="O245" s="136">
        <v>0.7</v>
      </c>
    </row>
    <row r="246" spans="1:15" ht="60" x14ac:dyDescent="0.25">
      <c r="A246" s="21" t="s">
        <v>25</v>
      </c>
      <c r="B246" s="22" t="s">
        <v>26</v>
      </c>
      <c r="C246" s="23">
        <v>20</v>
      </c>
      <c r="D246" s="24">
        <v>1.52</v>
      </c>
      <c r="E246" s="24">
        <v>0.16</v>
      </c>
      <c r="F246" s="24">
        <v>9.84</v>
      </c>
      <c r="G246" s="24">
        <v>47</v>
      </c>
      <c r="H246" s="24">
        <v>2.2000000000000002E-2</v>
      </c>
      <c r="I246" s="24">
        <v>0</v>
      </c>
      <c r="J246" s="24">
        <v>0</v>
      </c>
      <c r="K246" s="24">
        <v>0.22</v>
      </c>
      <c r="L246" s="24">
        <v>4</v>
      </c>
      <c r="M246" s="24">
        <v>13</v>
      </c>
      <c r="N246" s="24">
        <v>2.8</v>
      </c>
      <c r="O246" s="136">
        <v>0.22</v>
      </c>
    </row>
    <row r="247" spans="1:15" ht="141.75" x14ac:dyDescent="0.25">
      <c r="A247" s="21" t="s">
        <v>44</v>
      </c>
      <c r="B247" s="66" t="s">
        <v>52</v>
      </c>
      <c r="C247" s="23">
        <v>200</v>
      </c>
      <c r="D247" s="24">
        <v>0.3</v>
      </c>
      <c r="E247" s="24">
        <v>0</v>
      </c>
      <c r="F247" s="24">
        <v>20.100000000000001</v>
      </c>
      <c r="G247" s="24">
        <v>81</v>
      </c>
      <c r="H247" s="24">
        <v>0</v>
      </c>
      <c r="I247" s="24">
        <v>0.8</v>
      </c>
      <c r="J247" s="24">
        <v>0</v>
      </c>
      <c r="K247" s="24">
        <v>0</v>
      </c>
      <c r="L247" s="24">
        <v>10</v>
      </c>
      <c r="M247" s="24">
        <v>6</v>
      </c>
      <c r="N247" s="24">
        <v>3</v>
      </c>
      <c r="O247" s="53">
        <v>0.6</v>
      </c>
    </row>
    <row r="248" spans="1:15" ht="16.5" thickBot="1" x14ac:dyDescent="0.3">
      <c r="A248" s="56" t="s">
        <v>86</v>
      </c>
      <c r="B248" s="57"/>
      <c r="C248" s="190">
        <v>500</v>
      </c>
      <c r="D248" s="58">
        <f t="shared" ref="D248:O248" si="52">SUM(D244:D247)</f>
        <v>19.75</v>
      </c>
      <c r="E248" s="58">
        <f t="shared" si="52"/>
        <v>20.43</v>
      </c>
      <c r="F248" s="58">
        <f t="shared" si="52"/>
        <v>79.789999999999992</v>
      </c>
      <c r="G248" s="58">
        <f t="shared" si="52"/>
        <v>583.45000000000005</v>
      </c>
      <c r="H248" s="58">
        <f t="shared" si="52"/>
        <v>0.2527692307692308</v>
      </c>
      <c r="I248" s="58">
        <f t="shared" si="52"/>
        <v>10.8</v>
      </c>
      <c r="J248" s="58">
        <f t="shared" si="52"/>
        <v>97.5</v>
      </c>
      <c r="K248" s="58">
        <f t="shared" si="52"/>
        <v>1.07</v>
      </c>
      <c r="L248" s="58">
        <f t="shared" si="52"/>
        <v>186.4</v>
      </c>
      <c r="M248" s="58">
        <f t="shared" si="52"/>
        <v>219.87</v>
      </c>
      <c r="N248" s="58">
        <f t="shared" si="52"/>
        <v>38.409999999999997</v>
      </c>
      <c r="O248" s="58">
        <f t="shared" si="52"/>
        <v>1.98</v>
      </c>
    </row>
    <row r="249" spans="1:15" ht="16.5" thickTop="1" x14ac:dyDescent="0.25">
      <c r="A249" s="60" t="s">
        <v>54</v>
      </c>
      <c r="B249" s="61"/>
      <c r="C249" s="34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6"/>
    </row>
    <row r="250" spans="1:15" ht="60" x14ac:dyDescent="0.25">
      <c r="A250" s="21" t="s">
        <v>55</v>
      </c>
      <c r="B250" s="22" t="s">
        <v>87</v>
      </c>
      <c r="C250" s="23">
        <v>250</v>
      </c>
      <c r="D250" s="24">
        <v>7.25</v>
      </c>
      <c r="E250" s="24">
        <v>6.25</v>
      </c>
      <c r="F250" s="24">
        <v>10</v>
      </c>
      <c r="G250" s="24">
        <v>125</v>
      </c>
      <c r="H250" s="24">
        <v>0.1</v>
      </c>
      <c r="I250" s="24">
        <v>1.75</v>
      </c>
      <c r="J250" s="24">
        <v>0.05</v>
      </c>
      <c r="K250" s="24">
        <v>0</v>
      </c>
      <c r="L250" s="24">
        <v>300</v>
      </c>
      <c r="M250" s="24">
        <v>225</v>
      </c>
      <c r="N250" s="24">
        <v>35</v>
      </c>
      <c r="O250" s="53">
        <v>0.25</v>
      </c>
    </row>
    <row r="251" spans="1:15" ht="51" x14ac:dyDescent="0.25">
      <c r="A251" s="51" t="s">
        <v>218</v>
      </c>
      <c r="B251" s="99" t="s">
        <v>219</v>
      </c>
      <c r="C251" s="69">
        <v>50</v>
      </c>
      <c r="D251" s="191">
        <v>4.2</v>
      </c>
      <c r="E251" s="191">
        <v>8.3000000000000007</v>
      </c>
      <c r="F251" s="191">
        <v>43.9</v>
      </c>
      <c r="G251" s="191">
        <v>267.10000000000002</v>
      </c>
      <c r="H251" s="191">
        <v>0.05</v>
      </c>
      <c r="I251" s="191">
        <v>0</v>
      </c>
      <c r="J251" s="191">
        <v>0.04</v>
      </c>
      <c r="K251" s="191">
        <v>0.57999999999999996</v>
      </c>
      <c r="L251" s="191">
        <v>6.67</v>
      </c>
      <c r="M251" s="191">
        <v>26.67</v>
      </c>
      <c r="N251" s="191">
        <v>5</v>
      </c>
      <c r="O251" s="192">
        <v>0.42</v>
      </c>
    </row>
    <row r="252" spans="1:15" ht="16.5" thickBot="1" x14ac:dyDescent="0.3">
      <c r="A252" s="56" t="s">
        <v>59</v>
      </c>
      <c r="B252" s="57"/>
      <c r="C252" s="70">
        <f>SUM(C250:C251)</f>
        <v>300</v>
      </c>
      <c r="D252" s="71">
        <f>SUM(D250:D251)</f>
        <v>11.45</v>
      </c>
      <c r="E252" s="71">
        <f t="shared" ref="E252:O252" si="53">SUM(E250:E251)</f>
        <v>14.55</v>
      </c>
      <c r="F252" s="71">
        <f t="shared" si="53"/>
        <v>53.9</v>
      </c>
      <c r="G252" s="71">
        <f t="shared" si="53"/>
        <v>392.1</v>
      </c>
      <c r="H252" s="71">
        <f t="shared" si="53"/>
        <v>0.15000000000000002</v>
      </c>
      <c r="I252" s="71">
        <f t="shared" si="53"/>
        <v>1.75</v>
      </c>
      <c r="J252" s="71">
        <f t="shared" si="53"/>
        <v>0.09</v>
      </c>
      <c r="K252" s="71">
        <f t="shared" si="53"/>
        <v>0.57999999999999996</v>
      </c>
      <c r="L252" s="71">
        <f t="shared" si="53"/>
        <v>306.67</v>
      </c>
      <c r="M252" s="71">
        <f t="shared" si="53"/>
        <v>251.67000000000002</v>
      </c>
      <c r="N252" s="71">
        <f t="shared" si="53"/>
        <v>40</v>
      </c>
      <c r="O252" s="71">
        <f t="shared" si="53"/>
        <v>0.66999999999999993</v>
      </c>
    </row>
    <row r="253" spans="1:15" ht="17.25" thickTop="1" thickBot="1" x14ac:dyDescent="0.3">
      <c r="A253" s="100" t="s">
        <v>220</v>
      </c>
      <c r="B253" s="101"/>
      <c r="C253" s="102"/>
      <c r="D253" s="71">
        <f t="shared" ref="D253:O253" si="54">D234+D242+D248</f>
        <v>70.069999999999993</v>
      </c>
      <c r="E253" s="71">
        <f t="shared" si="54"/>
        <v>70.201999999999998</v>
      </c>
      <c r="F253" s="71">
        <f t="shared" si="54"/>
        <v>293.58000000000004</v>
      </c>
      <c r="G253" s="71">
        <f t="shared" si="54"/>
        <v>2088.7600000000002</v>
      </c>
      <c r="H253" s="71">
        <f t="shared" si="54"/>
        <v>0.92946923076923094</v>
      </c>
      <c r="I253" s="71">
        <f t="shared" si="54"/>
        <v>94.338999999999999</v>
      </c>
      <c r="J253" s="71">
        <f t="shared" si="54"/>
        <v>477.52</v>
      </c>
      <c r="K253" s="71">
        <f t="shared" si="54"/>
        <v>5.7840000000000007</v>
      </c>
      <c r="L253" s="71">
        <f t="shared" si="54"/>
        <v>834.81</v>
      </c>
      <c r="M253" s="71">
        <f t="shared" si="54"/>
        <v>982.83999999999992</v>
      </c>
      <c r="N253" s="71">
        <f t="shared" si="54"/>
        <v>207.87</v>
      </c>
      <c r="O253" s="71">
        <f t="shared" si="54"/>
        <v>11.25</v>
      </c>
    </row>
    <row r="254" spans="1:15" ht="17.25" thickTop="1" thickBot="1" x14ac:dyDescent="0.3">
      <c r="A254" s="100" t="s">
        <v>221</v>
      </c>
      <c r="B254" s="101"/>
      <c r="C254" s="102"/>
      <c r="D254" s="71">
        <f t="shared" ref="D254:O254" si="55">D234+D242+D252</f>
        <v>61.769999999999996</v>
      </c>
      <c r="E254" s="71">
        <f t="shared" si="55"/>
        <v>64.322000000000003</v>
      </c>
      <c r="F254" s="71">
        <f t="shared" si="55"/>
        <v>267.69</v>
      </c>
      <c r="G254" s="71">
        <f t="shared" si="55"/>
        <v>1897.4099999999999</v>
      </c>
      <c r="H254" s="71">
        <f t="shared" si="55"/>
        <v>0.8267000000000001</v>
      </c>
      <c r="I254" s="71">
        <f t="shared" si="55"/>
        <v>85.289000000000001</v>
      </c>
      <c r="J254" s="71">
        <f t="shared" si="55"/>
        <v>380.10999999999996</v>
      </c>
      <c r="K254" s="71">
        <f t="shared" si="55"/>
        <v>5.2940000000000005</v>
      </c>
      <c r="L254" s="71">
        <f t="shared" si="55"/>
        <v>955.07999999999993</v>
      </c>
      <c r="M254" s="71">
        <f t="shared" si="55"/>
        <v>1014.6399999999999</v>
      </c>
      <c r="N254" s="71">
        <f t="shared" si="55"/>
        <v>209.46</v>
      </c>
      <c r="O254" s="71">
        <f t="shared" si="55"/>
        <v>9.94</v>
      </c>
    </row>
    <row r="255" spans="1:15" ht="17.25" thickTop="1" thickBot="1" x14ac:dyDescent="0.3">
      <c r="A255" s="75" t="s">
        <v>222</v>
      </c>
      <c r="B255" s="76"/>
      <c r="C255" s="77"/>
      <c r="D255" s="78">
        <f t="shared" ref="D255:O255" si="56">D234+D242+D248+D252</f>
        <v>81.52</v>
      </c>
      <c r="E255" s="78">
        <f t="shared" si="56"/>
        <v>84.751999999999995</v>
      </c>
      <c r="F255" s="78">
        <f t="shared" si="56"/>
        <v>347.48</v>
      </c>
      <c r="G255" s="78">
        <f t="shared" si="56"/>
        <v>2480.86</v>
      </c>
      <c r="H255" s="78">
        <f t="shared" si="56"/>
        <v>1.0794692307692308</v>
      </c>
      <c r="I255" s="78">
        <f t="shared" si="56"/>
        <v>96.088999999999999</v>
      </c>
      <c r="J255" s="78">
        <f t="shared" si="56"/>
        <v>477.60999999999996</v>
      </c>
      <c r="K255" s="78">
        <f t="shared" si="56"/>
        <v>6.3640000000000008</v>
      </c>
      <c r="L255" s="78">
        <f t="shared" si="56"/>
        <v>1141.48</v>
      </c>
      <c r="M255" s="78">
        <f t="shared" si="56"/>
        <v>1234.51</v>
      </c>
      <c r="N255" s="78">
        <f t="shared" si="56"/>
        <v>247.87</v>
      </c>
      <c r="O255" s="78">
        <f t="shared" si="56"/>
        <v>11.92</v>
      </c>
    </row>
    <row r="256" spans="1:15" x14ac:dyDescent="0.25">
      <c r="A256" s="2"/>
      <c r="B256" s="2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4" t="s">
        <v>0</v>
      </c>
    </row>
    <row r="257" spans="1:15" ht="15.75" x14ac:dyDescent="0.25">
      <c r="A257" s="5" t="s">
        <v>223</v>
      </c>
      <c r="B257" s="2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thickBot="1" x14ac:dyDescent="0.3">
      <c r="A258" s="1"/>
      <c r="B258" s="2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x14ac:dyDescent="0.25">
      <c r="A259" s="6" t="s">
        <v>2</v>
      </c>
      <c r="B259" s="7" t="s">
        <v>3</v>
      </c>
      <c r="C259" s="7" t="s">
        <v>4</v>
      </c>
      <c r="D259" s="8" t="s">
        <v>5</v>
      </c>
      <c r="E259" s="8"/>
      <c r="F259" s="8"/>
      <c r="G259" s="9" t="s">
        <v>6</v>
      </c>
      <c r="H259" s="8" t="s">
        <v>7</v>
      </c>
      <c r="I259" s="8"/>
      <c r="J259" s="8"/>
      <c r="K259" s="8"/>
      <c r="L259" s="8" t="s">
        <v>8</v>
      </c>
      <c r="M259" s="8"/>
      <c r="N259" s="8"/>
      <c r="O259" s="10"/>
    </row>
    <row r="260" spans="1:15" ht="32.25" thickBot="1" x14ac:dyDescent="0.3">
      <c r="A260" s="11"/>
      <c r="B260" s="12"/>
      <c r="C260" s="12"/>
      <c r="D260" s="13" t="s">
        <v>9</v>
      </c>
      <c r="E260" s="13" t="s">
        <v>10</v>
      </c>
      <c r="F260" s="13" t="s">
        <v>11</v>
      </c>
      <c r="G260" s="14"/>
      <c r="H260" s="13" t="s">
        <v>12</v>
      </c>
      <c r="I260" s="13" t="s">
        <v>13</v>
      </c>
      <c r="J260" s="13" t="s">
        <v>14</v>
      </c>
      <c r="K260" s="13" t="s">
        <v>15</v>
      </c>
      <c r="L260" s="13" t="s">
        <v>16</v>
      </c>
      <c r="M260" s="13" t="s">
        <v>17</v>
      </c>
      <c r="N260" s="13" t="s">
        <v>18</v>
      </c>
      <c r="O260" s="15" t="s">
        <v>19</v>
      </c>
    </row>
    <row r="261" spans="1:15" ht="16.5" thickTop="1" x14ac:dyDescent="0.25">
      <c r="A261" s="16" t="s">
        <v>20</v>
      </c>
      <c r="B261" s="17"/>
      <c r="C261" s="18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79"/>
    </row>
    <row r="262" spans="1:15" ht="63" x14ac:dyDescent="0.25">
      <c r="A262" s="21" t="s">
        <v>224</v>
      </c>
      <c r="B262" s="133" t="s">
        <v>225</v>
      </c>
      <c r="C262" s="23">
        <v>70</v>
      </c>
      <c r="D262" s="24">
        <v>11.4</v>
      </c>
      <c r="E262" s="24">
        <v>9.6</v>
      </c>
      <c r="F262" s="24">
        <v>21.2</v>
      </c>
      <c r="G262" s="24">
        <v>216.8</v>
      </c>
      <c r="H262" s="24">
        <v>0.1</v>
      </c>
      <c r="I262" s="24">
        <v>0</v>
      </c>
      <c r="J262" s="24">
        <v>75</v>
      </c>
      <c r="K262" s="24">
        <v>0.28000000000000003</v>
      </c>
      <c r="L262" s="24">
        <v>128.22</v>
      </c>
      <c r="M262" s="24">
        <v>102.1</v>
      </c>
      <c r="N262" s="24">
        <v>9</v>
      </c>
      <c r="O262" s="53">
        <v>0.9</v>
      </c>
    </row>
    <row r="263" spans="1:15" ht="94.5" x14ac:dyDescent="0.25">
      <c r="A263" s="21" t="s">
        <v>122</v>
      </c>
      <c r="B263" s="22" t="s">
        <v>123</v>
      </c>
      <c r="C263" s="23">
        <v>190</v>
      </c>
      <c r="D263" s="24">
        <v>7.71</v>
      </c>
      <c r="E263" s="24">
        <v>11.4</v>
      </c>
      <c r="F263" s="24">
        <v>41.74</v>
      </c>
      <c r="G263" s="24">
        <v>312.02</v>
      </c>
      <c r="H263" s="24">
        <v>0.2</v>
      </c>
      <c r="I263" s="24">
        <v>0</v>
      </c>
      <c r="J263" s="24">
        <v>183</v>
      </c>
      <c r="K263" s="24">
        <v>7.0000000000000007E-2</v>
      </c>
      <c r="L263" s="24">
        <v>39.450000000000003</v>
      </c>
      <c r="M263" s="24">
        <v>121.09</v>
      </c>
      <c r="N263" s="24">
        <v>30</v>
      </c>
      <c r="O263" s="136">
        <v>0.2</v>
      </c>
    </row>
    <row r="264" spans="1:15" ht="60" x14ac:dyDescent="0.25">
      <c r="A264" s="42" t="s">
        <v>42</v>
      </c>
      <c r="B264" s="43" t="s">
        <v>184</v>
      </c>
      <c r="C264" s="44">
        <v>100</v>
      </c>
      <c r="D264" s="45">
        <v>0.4</v>
      </c>
      <c r="E264" s="45">
        <v>0.4</v>
      </c>
      <c r="F264" s="45">
        <v>9.8000000000000007</v>
      </c>
      <c r="G264" s="45">
        <v>47</v>
      </c>
      <c r="H264" s="45">
        <v>0.03</v>
      </c>
      <c r="I264" s="45">
        <v>10</v>
      </c>
      <c r="J264" s="45">
        <v>0</v>
      </c>
      <c r="K264" s="45">
        <v>0.2</v>
      </c>
      <c r="L264" s="45">
        <v>16</v>
      </c>
      <c r="M264" s="45">
        <v>11</v>
      </c>
      <c r="N264" s="45">
        <v>9</v>
      </c>
      <c r="O264" s="162">
        <v>2.2000000000000002</v>
      </c>
    </row>
    <row r="265" spans="1:15" ht="60" x14ac:dyDescent="0.25">
      <c r="A265" s="21" t="s">
        <v>69</v>
      </c>
      <c r="B265" s="22" t="s">
        <v>70</v>
      </c>
      <c r="C265" s="23">
        <v>200</v>
      </c>
      <c r="D265" s="24">
        <v>0.1</v>
      </c>
      <c r="E265" s="24">
        <v>0</v>
      </c>
      <c r="F265" s="24">
        <v>15.2</v>
      </c>
      <c r="G265" s="24">
        <v>61</v>
      </c>
      <c r="H265" s="24">
        <v>0</v>
      </c>
      <c r="I265" s="24">
        <v>2.8</v>
      </c>
      <c r="J265" s="24">
        <v>0</v>
      </c>
      <c r="K265" s="24">
        <v>0</v>
      </c>
      <c r="L265" s="24">
        <v>14.2</v>
      </c>
      <c r="M265" s="24">
        <v>4</v>
      </c>
      <c r="N265" s="24">
        <v>2</v>
      </c>
      <c r="O265" s="136">
        <v>0.4</v>
      </c>
    </row>
    <row r="266" spans="1:15" ht="16.5" thickBot="1" x14ac:dyDescent="0.3">
      <c r="A266" s="56" t="s">
        <v>29</v>
      </c>
      <c r="B266" s="57"/>
      <c r="C266" s="70">
        <f>SUM(C262:C265)</f>
        <v>560</v>
      </c>
      <c r="D266" s="58">
        <f t="shared" ref="D266:O266" si="57">SUM(D262:D265)</f>
        <v>19.61</v>
      </c>
      <c r="E266" s="58">
        <f t="shared" si="57"/>
        <v>21.4</v>
      </c>
      <c r="F266" s="58">
        <f>SUM(F262:F265)</f>
        <v>87.94</v>
      </c>
      <c r="G266" s="58">
        <f>SUM(G262:G265)</f>
        <v>636.81999999999994</v>
      </c>
      <c r="H266" s="58">
        <f t="shared" si="57"/>
        <v>0.33000000000000007</v>
      </c>
      <c r="I266" s="58">
        <f t="shared" si="57"/>
        <v>12.8</v>
      </c>
      <c r="J266" s="58">
        <f t="shared" si="57"/>
        <v>258</v>
      </c>
      <c r="K266" s="58">
        <f t="shared" si="57"/>
        <v>0.55000000000000004</v>
      </c>
      <c r="L266" s="58">
        <f t="shared" si="57"/>
        <v>197.87</v>
      </c>
      <c r="M266" s="58">
        <f t="shared" si="57"/>
        <v>238.19</v>
      </c>
      <c r="N266" s="58">
        <f t="shared" si="57"/>
        <v>50</v>
      </c>
      <c r="O266" s="58">
        <f t="shared" si="57"/>
        <v>3.7</v>
      </c>
    </row>
    <row r="267" spans="1:15" ht="16.5" thickTop="1" x14ac:dyDescent="0.25">
      <c r="A267" s="16" t="s">
        <v>30</v>
      </c>
      <c r="B267" s="17"/>
      <c r="C267" s="34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6"/>
    </row>
    <row r="268" spans="1:15" ht="60" x14ac:dyDescent="0.25">
      <c r="A268" s="21" t="s">
        <v>71</v>
      </c>
      <c r="B268" s="22" t="s">
        <v>226</v>
      </c>
      <c r="C268" s="23">
        <v>60</v>
      </c>
      <c r="D268" s="24">
        <v>1.44</v>
      </c>
      <c r="E268" s="24">
        <v>4.26</v>
      </c>
      <c r="F268" s="24">
        <v>6.24</v>
      </c>
      <c r="G268" s="24">
        <v>69</v>
      </c>
      <c r="H268" s="24">
        <v>0.02</v>
      </c>
      <c r="I268" s="24">
        <v>4.74</v>
      </c>
      <c r="J268" s="24">
        <v>0</v>
      </c>
      <c r="K268" s="24">
        <v>2.2799999999999998</v>
      </c>
      <c r="L268" s="24">
        <v>26.4</v>
      </c>
      <c r="M268" s="24">
        <v>34.799999999999997</v>
      </c>
      <c r="N268" s="24">
        <v>18</v>
      </c>
      <c r="O268" s="25">
        <v>1.02</v>
      </c>
    </row>
    <row r="269" spans="1:15" ht="110.25" x14ac:dyDescent="0.25">
      <c r="A269" s="42" t="s">
        <v>227</v>
      </c>
      <c r="B269" s="43" t="s">
        <v>228</v>
      </c>
      <c r="C269" s="44" t="s">
        <v>229</v>
      </c>
      <c r="D269" s="45">
        <v>5.37</v>
      </c>
      <c r="E269" s="45">
        <v>5.41</v>
      </c>
      <c r="F269" s="45">
        <v>21.43</v>
      </c>
      <c r="G269" s="45">
        <v>144.57</v>
      </c>
      <c r="H269" s="45">
        <v>8.8199999999999987E-2</v>
      </c>
      <c r="I269" s="45">
        <v>6.93</v>
      </c>
      <c r="J269" s="45">
        <v>100</v>
      </c>
      <c r="K269" s="45">
        <v>1.155</v>
      </c>
      <c r="L269" s="45">
        <v>106.66</v>
      </c>
      <c r="M269" s="45">
        <v>157.22</v>
      </c>
      <c r="N269" s="45">
        <v>8.2200000000000006</v>
      </c>
      <c r="O269" s="46">
        <v>0.06</v>
      </c>
    </row>
    <row r="270" spans="1:15" ht="63" x14ac:dyDescent="0.25">
      <c r="A270" s="51" t="s">
        <v>230</v>
      </c>
      <c r="B270" s="48" t="s">
        <v>231</v>
      </c>
      <c r="C270" s="49">
        <v>100</v>
      </c>
      <c r="D270" s="50">
        <v>11.41</v>
      </c>
      <c r="E270" s="50">
        <v>15.08</v>
      </c>
      <c r="F270" s="50">
        <v>15.68</v>
      </c>
      <c r="G270" s="50">
        <v>278.49</v>
      </c>
      <c r="H270" s="50">
        <v>0.12</v>
      </c>
      <c r="I270" s="50">
        <v>1.3</v>
      </c>
      <c r="J270" s="50">
        <v>153</v>
      </c>
      <c r="K270" s="50">
        <v>0</v>
      </c>
      <c r="L270" s="50">
        <v>187.69</v>
      </c>
      <c r="M270" s="50">
        <v>23.2</v>
      </c>
      <c r="N270" s="50">
        <v>0</v>
      </c>
      <c r="O270" s="163">
        <v>0.5</v>
      </c>
    </row>
    <row r="271" spans="1:15" ht="78.75" x14ac:dyDescent="0.25">
      <c r="A271" s="193" t="s">
        <v>232</v>
      </c>
      <c r="B271" s="194" t="s">
        <v>159</v>
      </c>
      <c r="C271" s="195">
        <v>200</v>
      </c>
      <c r="D271" s="196">
        <v>7.54</v>
      </c>
      <c r="E271" s="196">
        <v>4.91</v>
      </c>
      <c r="F271" s="196">
        <v>38.72</v>
      </c>
      <c r="G271" s="196">
        <v>193.2</v>
      </c>
      <c r="H271" s="50">
        <v>0.08</v>
      </c>
      <c r="I271" s="50">
        <v>2.6599999999999999E-2</v>
      </c>
      <c r="J271" s="50">
        <v>200</v>
      </c>
      <c r="K271" s="50">
        <v>1.06</v>
      </c>
      <c r="L271" s="50">
        <v>7.6</v>
      </c>
      <c r="M271" s="50">
        <v>43.54</v>
      </c>
      <c r="N271" s="50">
        <v>10.8</v>
      </c>
      <c r="O271" s="163">
        <v>0.53</v>
      </c>
    </row>
    <row r="272" spans="1:15" ht="60" x14ac:dyDescent="0.25">
      <c r="A272" s="21" t="s">
        <v>40</v>
      </c>
      <c r="B272" s="22" t="s">
        <v>41</v>
      </c>
      <c r="C272" s="23">
        <v>40</v>
      </c>
      <c r="D272" s="24">
        <v>2.64</v>
      </c>
      <c r="E272" s="24">
        <v>0.48</v>
      </c>
      <c r="F272" s="24">
        <v>13.36</v>
      </c>
      <c r="G272" s="24">
        <v>69.599999999999994</v>
      </c>
      <c r="H272" s="24">
        <v>7.1999999999999995E-2</v>
      </c>
      <c r="I272" s="24">
        <v>0</v>
      </c>
      <c r="J272" s="24">
        <v>0</v>
      </c>
      <c r="K272" s="24">
        <v>0.56000000000000005</v>
      </c>
      <c r="L272" s="24">
        <v>14</v>
      </c>
      <c r="M272" s="24">
        <v>63.2</v>
      </c>
      <c r="N272" s="24">
        <v>18.8</v>
      </c>
      <c r="O272" s="53">
        <v>1.56</v>
      </c>
    </row>
    <row r="273" spans="1:15" ht="63" x14ac:dyDescent="0.25">
      <c r="A273" s="21" t="s">
        <v>138</v>
      </c>
      <c r="B273" s="22" t="s">
        <v>139</v>
      </c>
      <c r="C273" s="23">
        <v>200</v>
      </c>
      <c r="D273" s="24">
        <v>0.7</v>
      </c>
      <c r="E273" s="24">
        <v>0.3</v>
      </c>
      <c r="F273" s="24">
        <v>21.23</v>
      </c>
      <c r="G273" s="24">
        <v>97</v>
      </c>
      <c r="H273" s="28">
        <v>0.01</v>
      </c>
      <c r="I273" s="28">
        <v>70</v>
      </c>
      <c r="J273" s="28">
        <v>0</v>
      </c>
      <c r="K273" s="28">
        <v>0</v>
      </c>
      <c r="L273" s="28">
        <v>12</v>
      </c>
      <c r="M273" s="28">
        <v>3</v>
      </c>
      <c r="N273" s="28">
        <v>3</v>
      </c>
      <c r="O273" s="54">
        <v>1.5</v>
      </c>
    </row>
    <row r="274" spans="1:15" ht="16.5" thickBot="1" x14ac:dyDescent="0.3">
      <c r="A274" s="30" t="s">
        <v>46</v>
      </c>
      <c r="B274" s="31"/>
      <c r="C274" s="182">
        <f>C268+170+20+20+C270+C271+C272+C273</f>
        <v>810</v>
      </c>
      <c r="D274" s="183">
        <f>SUM(D268:D273)</f>
        <v>29.099999999999998</v>
      </c>
      <c r="E274" s="183">
        <f t="shared" ref="E274:O274" si="58">SUM(E268:E273)</f>
        <v>30.44</v>
      </c>
      <c r="F274" s="183">
        <f t="shared" si="58"/>
        <v>116.66</v>
      </c>
      <c r="G274" s="183">
        <f t="shared" si="58"/>
        <v>851.86</v>
      </c>
      <c r="H274" s="183">
        <f t="shared" si="58"/>
        <v>0.39019999999999999</v>
      </c>
      <c r="I274" s="183">
        <f t="shared" si="58"/>
        <v>82.996600000000001</v>
      </c>
      <c r="J274" s="183">
        <f t="shared" si="58"/>
        <v>453</v>
      </c>
      <c r="K274" s="183">
        <f t="shared" si="58"/>
        <v>5.0549999999999997</v>
      </c>
      <c r="L274" s="183">
        <f t="shared" si="58"/>
        <v>354.35</v>
      </c>
      <c r="M274" s="183">
        <f t="shared" si="58"/>
        <v>324.95999999999998</v>
      </c>
      <c r="N274" s="183">
        <f t="shared" si="58"/>
        <v>58.819999999999993</v>
      </c>
      <c r="O274" s="183">
        <f t="shared" si="58"/>
        <v>5.17</v>
      </c>
    </row>
    <row r="275" spans="1:15" ht="16.5" thickTop="1" x14ac:dyDescent="0.25">
      <c r="A275" s="60" t="s">
        <v>47</v>
      </c>
      <c r="B275" s="61"/>
      <c r="C275" s="197"/>
      <c r="D275" s="168"/>
      <c r="E275" s="168"/>
      <c r="F275" s="168"/>
      <c r="G275" s="168"/>
      <c r="H275" s="168"/>
      <c r="I275" s="168"/>
      <c r="J275" s="168"/>
      <c r="K275" s="168"/>
      <c r="L275" s="168"/>
      <c r="M275" s="168"/>
      <c r="N275" s="168"/>
      <c r="O275" s="132"/>
    </row>
    <row r="276" spans="1:15" ht="78.75" x14ac:dyDescent="0.25">
      <c r="A276" s="21" t="s">
        <v>233</v>
      </c>
      <c r="B276" s="66" t="s">
        <v>234</v>
      </c>
      <c r="C276" s="23">
        <v>150</v>
      </c>
      <c r="D276" s="24">
        <v>19.27</v>
      </c>
      <c r="E276" s="24">
        <v>19.2</v>
      </c>
      <c r="F276" s="24">
        <v>40</v>
      </c>
      <c r="G276" s="24">
        <v>395</v>
      </c>
      <c r="H276" s="24">
        <v>0.08</v>
      </c>
      <c r="I276" s="24">
        <v>0.4</v>
      </c>
      <c r="J276" s="24">
        <v>0.08</v>
      </c>
      <c r="K276" s="24">
        <v>0.8</v>
      </c>
      <c r="L276" s="24">
        <v>273.33</v>
      </c>
      <c r="M276" s="24">
        <v>410.7</v>
      </c>
      <c r="N276" s="24">
        <v>42.7</v>
      </c>
      <c r="O276" s="136">
        <v>1</v>
      </c>
    </row>
    <row r="277" spans="1:15" ht="47.25" x14ac:dyDescent="0.25">
      <c r="A277" s="198" t="s">
        <v>235</v>
      </c>
      <c r="B277" s="22" t="s">
        <v>236</v>
      </c>
      <c r="C277" s="23">
        <v>60</v>
      </c>
      <c r="D277" s="24">
        <v>0.12</v>
      </c>
      <c r="E277" s="24">
        <v>3.3000000000000002E-2</v>
      </c>
      <c r="F277" s="24">
        <v>12.5</v>
      </c>
      <c r="G277" s="24">
        <v>50.75</v>
      </c>
      <c r="H277" s="24">
        <v>0.01</v>
      </c>
      <c r="I277" s="24">
        <v>0.876</v>
      </c>
      <c r="J277" s="24">
        <v>0</v>
      </c>
      <c r="K277" s="24">
        <v>0</v>
      </c>
      <c r="L277" s="24">
        <v>1.5</v>
      </c>
      <c r="M277" s="24">
        <v>1.3</v>
      </c>
      <c r="N277" s="24">
        <v>3.5</v>
      </c>
      <c r="O277" s="136">
        <v>0.15</v>
      </c>
    </row>
    <row r="278" spans="1:15" ht="60" x14ac:dyDescent="0.25">
      <c r="A278" s="21" t="s">
        <v>42</v>
      </c>
      <c r="B278" s="22" t="s">
        <v>150</v>
      </c>
      <c r="C278" s="23">
        <v>100</v>
      </c>
      <c r="D278" s="24">
        <v>0.4</v>
      </c>
      <c r="E278" s="24">
        <v>0.3</v>
      </c>
      <c r="F278" s="24">
        <v>10.3</v>
      </c>
      <c r="G278" s="24">
        <v>47</v>
      </c>
      <c r="H278" s="24">
        <v>0.02</v>
      </c>
      <c r="I278" s="24">
        <v>5</v>
      </c>
      <c r="J278" s="24">
        <v>0</v>
      </c>
      <c r="K278" s="24">
        <v>0.4</v>
      </c>
      <c r="L278" s="24">
        <v>19</v>
      </c>
      <c r="M278" s="24">
        <v>12</v>
      </c>
      <c r="N278" s="24">
        <v>16</v>
      </c>
      <c r="O278" s="53">
        <v>2.2999999999999998</v>
      </c>
    </row>
    <row r="279" spans="1:15" ht="126" x14ac:dyDescent="0.25">
      <c r="A279" s="42" t="s">
        <v>44</v>
      </c>
      <c r="B279" s="43" t="s">
        <v>155</v>
      </c>
      <c r="C279" s="199">
        <v>200</v>
      </c>
      <c r="D279" s="200">
        <v>0.3</v>
      </c>
      <c r="E279" s="200">
        <v>0</v>
      </c>
      <c r="F279" s="200">
        <v>20.100000000000001</v>
      </c>
      <c r="G279" s="200">
        <v>81</v>
      </c>
      <c r="H279" s="200">
        <v>0</v>
      </c>
      <c r="I279" s="200">
        <v>0.8</v>
      </c>
      <c r="J279" s="200">
        <v>0</v>
      </c>
      <c r="K279" s="200">
        <v>0</v>
      </c>
      <c r="L279" s="200">
        <v>10</v>
      </c>
      <c r="M279" s="200">
        <v>6</v>
      </c>
      <c r="N279" s="200">
        <v>3</v>
      </c>
      <c r="O279" s="201">
        <v>0.6</v>
      </c>
    </row>
    <row r="280" spans="1:15" ht="16.5" thickBot="1" x14ac:dyDescent="0.3">
      <c r="A280" s="56" t="s">
        <v>86</v>
      </c>
      <c r="B280" s="57"/>
      <c r="C280" s="70">
        <f>SUM(C276:C279)</f>
        <v>510</v>
      </c>
      <c r="D280" s="58">
        <f>SUM(D276:D279)</f>
        <v>20.09</v>
      </c>
      <c r="E280" s="58">
        <f t="shared" ref="E280:O280" si="59">SUM(E276:E279)</f>
        <v>19.533000000000001</v>
      </c>
      <c r="F280" s="58">
        <f t="shared" si="59"/>
        <v>82.9</v>
      </c>
      <c r="G280" s="58">
        <f t="shared" si="59"/>
        <v>573.75</v>
      </c>
      <c r="H280" s="58">
        <f t="shared" si="59"/>
        <v>0.11</v>
      </c>
      <c r="I280" s="58">
        <f t="shared" si="59"/>
        <v>7.0759999999999996</v>
      </c>
      <c r="J280" s="58">
        <f t="shared" si="59"/>
        <v>0.08</v>
      </c>
      <c r="K280" s="58">
        <f t="shared" si="59"/>
        <v>1.2000000000000002</v>
      </c>
      <c r="L280" s="58">
        <f t="shared" si="59"/>
        <v>303.83</v>
      </c>
      <c r="M280" s="58">
        <f t="shared" si="59"/>
        <v>430</v>
      </c>
      <c r="N280" s="58">
        <f t="shared" si="59"/>
        <v>65.2</v>
      </c>
      <c r="O280" s="58">
        <f t="shared" si="59"/>
        <v>4.05</v>
      </c>
    </row>
    <row r="281" spans="1:15" ht="16.5" thickTop="1" x14ac:dyDescent="0.25">
      <c r="A281" s="16" t="s">
        <v>54</v>
      </c>
      <c r="B281" s="17"/>
      <c r="C281" s="34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6"/>
    </row>
    <row r="282" spans="1:15" ht="60" x14ac:dyDescent="0.25">
      <c r="A282" s="26" t="s">
        <v>55</v>
      </c>
      <c r="B282" s="133" t="s">
        <v>115</v>
      </c>
      <c r="C282" s="23">
        <v>250</v>
      </c>
      <c r="D282" s="28">
        <v>7.25</v>
      </c>
      <c r="E282" s="28">
        <v>6.25</v>
      </c>
      <c r="F282" s="28">
        <v>10</v>
      </c>
      <c r="G282" s="28">
        <v>125</v>
      </c>
      <c r="H282" s="28">
        <v>0.1</v>
      </c>
      <c r="I282" s="28">
        <v>14.25</v>
      </c>
      <c r="J282" s="28">
        <v>0.05</v>
      </c>
      <c r="K282" s="28">
        <v>0</v>
      </c>
      <c r="L282" s="28">
        <v>300</v>
      </c>
      <c r="M282" s="28">
        <v>225</v>
      </c>
      <c r="N282" s="28">
        <v>35</v>
      </c>
      <c r="O282" s="29">
        <v>0.25</v>
      </c>
    </row>
    <row r="283" spans="1:15" ht="60" x14ac:dyDescent="0.25">
      <c r="A283" s="21" t="s">
        <v>88</v>
      </c>
      <c r="B283" s="134" t="s">
        <v>237</v>
      </c>
      <c r="C283" s="135">
        <v>60</v>
      </c>
      <c r="D283" s="202">
        <v>5.76</v>
      </c>
      <c r="E283" s="202">
        <v>6.83</v>
      </c>
      <c r="F283" s="202">
        <v>39.79</v>
      </c>
      <c r="G283" s="202">
        <v>238.63</v>
      </c>
      <c r="H283" s="202">
        <v>0.06</v>
      </c>
      <c r="I283" s="202">
        <v>1.89</v>
      </c>
      <c r="J283" s="202">
        <v>0.05</v>
      </c>
      <c r="K283" s="202">
        <v>0.97</v>
      </c>
      <c r="L283" s="202">
        <v>18.09</v>
      </c>
      <c r="M283" s="202">
        <v>55.09</v>
      </c>
      <c r="N283" s="202">
        <v>17.260000000000002</v>
      </c>
      <c r="O283" s="203">
        <v>0.69</v>
      </c>
    </row>
    <row r="284" spans="1:15" ht="16.5" thickBot="1" x14ac:dyDescent="0.3">
      <c r="A284" s="56" t="s">
        <v>59</v>
      </c>
      <c r="B284" s="57"/>
      <c r="C284" s="70">
        <f>SUM(C282:C283)</f>
        <v>310</v>
      </c>
      <c r="D284" s="71">
        <f>SUM(D282:D283)</f>
        <v>13.01</v>
      </c>
      <c r="E284" s="71">
        <f t="shared" ref="E284:O284" si="60">SUM(E282:E283)</f>
        <v>13.08</v>
      </c>
      <c r="F284" s="71">
        <f t="shared" si="60"/>
        <v>49.79</v>
      </c>
      <c r="G284" s="71">
        <f t="shared" si="60"/>
        <v>363.63</v>
      </c>
      <c r="H284" s="71">
        <f t="shared" si="60"/>
        <v>0.16</v>
      </c>
      <c r="I284" s="71">
        <f t="shared" si="60"/>
        <v>16.14</v>
      </c>
      <c r="J284" s="71">
        <f t="shared" si="60"/>
        <v>0.1</v>
      </c>
      <c r="K284" s="71">
        <f t="shared" si="60"/>
        <v>0.97</v>
      </c>
      <c r="L284" s="71">
        <f t="shared" si="60"/>
        <v>318.08999999999997</v>
      </c>
      <c r="M284" s="71">
        <f t="shared" si="60"/>
        <v>280.09000000000003</v>
      </c>
      <c r="N284" s="71">
        <f t="shared" si="60"/>
        <v>52.260000000000005</v>
      </c>
      <c r="O284" s="71">
        <f t="shared" si="60"/>
        <v>0.94</v>
      </c>
    </row>
    <row r="285" spans="1:15" ht="17.25" thickTop="1" thickBot="1" x14ac:dyDescent="0.3">
      <c r="A285" s="100" t="s">
        <v>238</v>
      </c>
      <c r="B285" s="101"/>
      <c r="C285" s="102"/>
      <c r="D285" s="71">
        <f>D266+D274+D280</f>
        <v>68.8</v>
      </c>
      <c r="E285" s="71">
        <f t="shared" ref="E285:O285" si="61">E266+E274+E280</f>
        <v>71.373000000000005</v>
      </c>
      <c r="F285" s="71">
        <f t="shared" si="61"/>
        <v>287.5</v>
      </c>
      <c r="G285" s="71">
        <f t="shared" si="61"/>
        <v>2062.4299999999998</v>
      </c>
      <c r="H285" s="71">
        <f t="shared" si="61"/>
        <v>0.83020000000000005</v>
      </c>
      <c r="I285" s="71">
        <f t="shared" si="61"/>
        <v>102.87259999999999</v>
      </c>
      <c r="J285" s="71">
        <f t="shared" si="61"/>
        <v>711.08</v>
      </c>
      <c r="K285" s="71">
        <f t="shared" si="61"/>
        <v>6.8049999999999997</v>
      </c>
      <c r="L285" s="71">
        <f t="shared" si="61"/>
        <v>856.05</v>
      </c>
      <c r="M285" s="71">
        <f t="shared" si="61"/>
        <v>993.15</v>
      </c>
      <c r="N285" s="71">
        <f t="shared" si="61"/>
        <v>174.01999999999998</v>
      </c>
      <c r="O285" s="71">
        <f t="shared" si="61"/>
        <v>12.920000000000002</v>
      </c>
    </row>
    <row r="286" spans="1:15" ht="17.25" thickTop="1" thickBot="1" x14ac:dyDescent="0.3">
      <c r="A286" s="100" t="s">
        <v>239</v>
      </c>
      <c r="B286" s="101"/>
      <c r="C286" s="102"/>
      <c r="D286" s="71">
        <f>D266+D274+D284</f>
        <v>61.719999999999992</v>
      </c>
      <c r="E286" s="71">
        <f t="shared" ref="E286:O286" si="62">E266+E274+E284</f>
        <v>64.92</v>
      </c>
      <c r="F286" s="71">
        <f t="shared" si="62"/>
        <v>254.39</v>
      </c>
      <c r="G286" s="71">
        <f t="shared" si="62"/>
        <v>1852.31</v>
      </c>
      <c r="H286" s="71">
        <f t="shared" si="62"/>
        <v>0.88020000000000009</v>
      </c>
      <c r="I286" s="71">
        <f t="shared" si="62"/>
        <v>111.9366</v>
      </c>
      <c r="J286" s="71">
        <f t="shared" si="62"/>
        <v>711.1</v>
      </c>
      <c r="K286" s="71">
        <f t="shared" si="62"/>
        <v>6.5749999999999993</v>
      </c>
      <c r="L286" s="71">
        <f t="shared" si="62"/>
        <v>870.31</v>
      </c>
      <c r="M286" s="71">
        <f t="shared" si="62"/>
        <v>843.24</v>
      </c>
      <c r="N286" s="71">
        <f t="shared" si="62"/>
        <v>161.07999999999998</v>
      </c>
      <c r="O286" s="71">
        <f t="shared" si="62"/>
        <v>9.81</v>
      </c>
    </row>
    <row r="287" spans="1:15" ht="17.25" thickTop="1" thickBot="1" x14ac:dyDescent="0.3">
      <c r="A287" s="75" t="s">
        <v>240</v>
      </c>
      <c r="B287" s="76"/>
      <c r="C287" s="77"/>
      <c r="D287" s="78">
        <f>D266+D274+D280+D284</f>
        <v>81.81</v>
      </c>
      <c r="E287" s="78">
        <f t="shared" ref="E287:O287" si="63">E266+E274+E280+E284</f>
        <v>84.453000000000003</v>
      </c>
      <c r="F287" s="78">
        <f t="shared" si="63"/>
        <v>337.29</v>
      </c>
      <c r="G287" s="78">
        <f t="shared" si="63"/>
        <v>2426.06</v>
      </c>
      <c r="H287" s="78">
        <f t="shared" si="63"/>
        <v>0.99020000000000008</v>
      </c>
      <c r="I287" s="78">
        <f t="shared" si="63"/>
        <v>119.01259999999999</v>
      </c>
      <c r="J287" s="78">
        <f t="shared" si="63"/>
        <v>711.18000000000006</v>
      </c>
      <c r="K287" s="78">
        <f t="shared" si="63"/>
        <v>7.7749999999999995</v>
      </c>
      <c r="L287" s="78">
        <f t="shared" si="63"/>
        <v>1174.1399999999999</v>
      </c>
      <c r="M287" s="78">
        <f t="shared" si="63"/>
        <v>1273.24</v>
      </c>
      <c r="N287" s="78">
        <f t="shared" si="63"/>
        <v>226.27999999999997</v>
      </c>
      <c r="O287" s="78">
        <f t="shared" si="63"/>
        <v>13.860000000000001</v>
      </c>
    </row>
    <row r="288" spans="1:15" x14ac:dyDescent="0.25">
      <c r="A288" s="2"/>
      <c r="B288" s="2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4" t="s">
        <v>0</v>
      </c>
    </row>
    <row r="289" spans="1:15" ht="15.75" x14ac:dyDescent="0.25">
      <c r="A289" s="5" t="s">
        <v>241</v>
      </c>
      <c r="B289" s="2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thickBot="1" x14ac:dyDescent="0.3">
      <c r="A290" s="1"/>
      <c r="B290" s="2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x14ac:dyDescent="0.25">
      <c r="A291" s="6" t="s">
        <v>2</v>
      </c>
      <c r="B291" s="7" t="s">
        <v>3</v>
      </c>
      <c r="C291" s="7" t="s">
        <v>4</v>
      </c>
      <c r="D291" s="8" t="s">
        <v>5</v>
      </c>
      <c r="E291" s="8"/>
      <c r="F291" s="8"/>
      <c r="G291" s="204" t="s">
        <v>6</v>
      </c>
      <c r="H291" s="8" t="s">
        <v>7</v>
      </c>
      <c r="I291" s="8"/>
      <c r="J291" s="8"/>
      <c r="K291" s="8"/>
      <c r="L291" s="8" t="s">
        <v>8</v>
      </c>
      <c r="M291" s="8"/>
      <c r="N291" s="8"/>
      <c r="O291" s="10"/>
    </row>
    <row r="292" spans="1:15" ht="32.25" thickBot="1" x14ac:dyDescent="0.3">
      <c r="A292" s="11"/>
      <c r="B292" s="12"/>
      <c r="C292" s="12"/>
      <c r="D292" s="13" t="s">
        <v>9</v>
      </c>
      <c r="E292" s="13" t="s">
        <v>10</v>
      </c>
      <c r="F292" s="13" t="s">
        <v>11</v>
      </c>
      <c r="G292" s="205"/>
      <c r="H292" s="13" t="s">
        <v>12</v>
      </c>
      <c r="I292" s="13" t="s">
        <v>13</v>
      </c>
      <c r="J292" s="13" t="s">
        <v>14</v>
      </c>
      <c r="K292" s="13" t="s">
        <v>15</v>
      </c>
      <c r="L292" s="13" t="s">
        <v>16</v>
      </c>
      <c r="M292" s="13" t="s">
        <v>17</v>
      </c>
      <c r="N292" s="13" t="s">
        <v>18</v>
      </c>
      <c r="O292" s="15" t="s">
        <v>19</v>
      </c>
    </row>
    <row r="293" spans="1:15" ht="16.5" thickTop="1" x14ac:dyDescent="0.25">
      <c r="A293" s="16" t="s">
        <v>20</v>
      </c>
      <c r="B293" s="17"/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79"/>
    </row>
    <row r="294" spans="1:15" ht="110.25" x14ac:dyDescent="0.25">
      <c r="A294" s="21" t="s">
        <v>242</v>
      </c>
      <c r="B294" s="22" t="s">
        <v>243</v>
      </c>
      <c r="C294" s="23">
        <v>240</v>
      </c>
      <c r="D294" s="24">
        <v>12.42</v>
      </c>
      <c r="E294" s="24">
        <v>8.6999999999999993</v>
      </c>
      <c r="F294" s="24">
        <v>53.94</v>
      </c>
      <c r="G294" s="24">
        <v>307</v>
      </c>
      <c r="H294" s="24">
        <v>0.1772470588235294</v>
      </c>
      <c r="I294" s="24">
        <v>14</v>
      </c>
      <c r="J294" s="24">
        <v>285.60000000000002</v>
      </c>
      <c r="K294" s="24">
        <v>0.24</v>
      </c>
      <c r="L294" s="24">
        <v>101.58</v>
      </c>
      <c r="M294" s="24">
        <v>77.06</v>
      </c>
      <c r="N294" s="24">
        <v>52</v>
      </c>
      <c r="O294" s="53">
        <v>12</v>
      </c>
    </row>
    <row r="295" spans="1:15" ht="47.25" x14ac:dyDescent="0.25">
      <c r="A295" s="21" t="s">
        <v>169</v>
      </c>
      <c r="B295" s="22" t="s">
        <v>170</v>
      </c>
      <c r="C295" s="23">
        <v>60</v>
      </c>
      <c r="D295" s="24">
        <v>2.74</v>
      </c>
      <c r="E295" s="24">
        <v>10.039999999999999</v>
      </c>
      <c r="F295" s="24">
        <v>18</v>
      </c>
      <c r="G295" s="24">
        <v>207.52</v>
      </c>
      <c r="H295" s="24">
        <v>0.05</v>
      </c>
      <c r="I295" s="24">
        <v>0</v>
      </c>
      <c r="J295" s="24">
        <v>60</v>
      </c>
      <c r="K295" s="24">
        <v>0.3</v>
      </c>
      <c r="L295" s="24">
        <v>49.2</v>
      </c>
      <c r="M295" s="24">
        <v>13</v>
      </c>
      <c r="N295" s="24">
        <v>6.05</v>
      </c>
      <c r="O295" s="53">
        <v>1.28</v>
      </c>
    </row>
    <row r="296" spans="1:15" ht="94.5" x14ac:dyDescent="0.25">
      <c r="A296" s="21" t="s">
        <v>173</v>
      </c>
      <c r="B296" s="22" t="s">
        <v>174</v>
      </c>
      <c r="C296" s="23">
        <v>200</v>
      </c>
      <c r="D296" s="24">
        <v>3.2</v>
      </c>
      <c r="E296" s="24">
        <v>2.7</v>
      </c>
      <c r="F296" s="24">
        <v>15.9</v>
      </c>
      <c r="G296" s="24">
        <v>79</v>
      </c>
      <c r="H296" s="24">
        <v>0.04</v>
      </c>
      <c r="I296" s="24">
        <v>1.3</v>
      </c>
      <c r="J296" s="24">
        <v>0.02</v>
      </c>
      <c r="K296" s="24">
        <v>0</v>
      </c>
      <c r="L296" s="24">
        <v>126</v>
      </c>
      <c r="M296" s="24">
        <v>90</v>
      </c>
      <c r="N296" s="24">
        <v>14</v>
      </c>
      <c r="O296" s="136">
        <v>0.1</v>
      </c>
    </row>
    <row r="297" spans="1:15" ht="16.5" thickBot="1" x14ac:dyDescent="0.3">
      <c r="A297" s="30" t="s">
        <v>29</v>
      </c>
      <c r="B297" s="31"/>
      <c r="C297" s="189">
        <f>SUM(C294:C296)</f>
        <v>500</v>
      </c>
      <c r="D297" s="186">
        <f t="shared" ref="D297:O297" si="64">SUM(D294:D296)</f>
        <v>18.36</v>
      </c>
      <c r="E297" s="186">
        <f t="shared" si="64"/>
        <v>21.439999999999998</v>
      </c>
      <c r="F297" s="186">
        <f t="shared" si="64"/>
        <v>87.84</v>
      </c>
      <c r="G297" s="186">
        <f t="shared" si="64"/>
        <v>593.52</v>
      </c>
      <c r="H297" s="186">
        <f t="shared" si="64"/>
        <v>0.26724705882352939</v>
      </c>
      <c r="I297" s="186">
        <f t="shared" si="64"/>
        <v>15.3</v>
      </c>
      <c r="J297" s="186">
        <f t="shared" si="64"/>
        <v>345.62</v>
      </c>
      <c r="K297" s="186">
        <f t="shared" si="64"/>
        <v>0.54</v>
      </c>
      <c r="L297" s="186">
        <f t="shared" si="64"/>
        <v>276.77999999999997</v>
      </c>
      <c r="M297" s="186">
        <f t="shared" si="64"/>
        <v>180.06</v>
      </c>
      <c r="N297" s="186">
        <f t="shared" si="64"/>
        <v>72.05</v>
      </c>
      <c r="O297" s="186">
        <f t="shared" si="64"/>
        <v>13.379999999999999</v>
      </c>
    </row>
    <row r="298" spans="1:15" ht="16.5" thickTop="1" x14ac:dyDescent="0.25">
      <c r="A298" s="16" t="s">
        <v>30</v>
      </c>
      <c r="B298" s="17"/>
      <c r="C298" s="34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6"/>
    </row>
    <row r="299" spans="1:15" ht="47.25" x14ac:dyDescent="0.25">
      <c r="A299" s="21" t="s">
        <v>98</v>
      </c>
      <c r="B299" s="22" t="s">
        <v>99</v>
      </c>
      <c r="C299" s="23">
        <v>60</v>
      </c>
      <c r="D299" s="24">
        <v>1.2</v>
      </c>
      <c r="E299" s="24">
        <v>5.4</v>
      </c>
      <c r="F299" s="24">
        <v>5.12</v>
      </c>
      <c r="G299" s="24">
        <v>73.2</v>
      </c>
      <c r="H299" s="24">
        <v>0.01</v>
      </c>
      <c r="I299" s="24">
        <v>4.2</v>
      </c>
      <c r="J299" s="24">
        <v>0</v>
      </c>
      <c r="K299" s="24">
        <v>0</v>
      </c>
      <c r="L299" s="24">
        <v>24.6</v>
      </c>
      <c r="M299" s="24">
        <v>22.2</v>
      </c>
      <c r="N299" s="24">
        <v>9</v>
      </c>
      <c r="O299" s="53">
        <v>0.42</v>
      </c>
    </row>
    <row r="300" spans="1:15" ht="63" x14ac:dyDescent="0.25">
      <c r="A300" s="21" t="s">
        <v>244</v>
      </c>
      <c r="B300" s="22" t="s">
        <v>245</v>
      </c>
      <c r="C300" s="23">
        <v>230</v>
      </c>
      <c r="D300" s="24">
        <v>2.1160000000000001</v>
      </c>
      <c r="E300" s="24">
        <v>3.91</v>
      </c>
      <c r="F300" s="24">
        <v>13.914999999999999</v>
      </c>
      <c r="G300" s="24">
        <v>99.36</v>
      </c>
      <c r="H300" s="24">
        <v>0.1794</v>
      </c>
      <c r="I300" s="24">
        <v>7.9810000000000008</v>
      </c>
      <c r="J300" s="24">
        <v>104</v>
      </c>
      <c r="K300" s="24">
        <v>0.20699999999999999</v>
      </c>
      <c r="L300" s="24">
        <v>17.48</v>
      </c>
      <c r="M300" s="24">
        <v>59.33</v>
      </c>
      <c r="N300" s="24">
        <v>23.46</v>
      </c>
      <c r="O300" s="53">
        <v>0.24</v>
      </c>
    </row>
    <row r="301" spans="1:15" ht="110.25" x14ac:dyDescent="0.25">
      <c r="A301" s="47" t="s">
        <v>246</v>
      </c>
      <c r="B301" s="48" t="s">
        <v>247</v>
      </c>
      <c r="C301" s="49">
        <v>120</v>
      </c>
      <c r="D301" s="50">
        <v>14.86</v>
      </c>
      <c r="E301" s="50">
        <v>10.28</v>
      </c>
      <c r="F301" s="50">
        <v>7.92</v>
      </c>
      <c r="G301" s="50">
        <v>206.83</v>
      </c>
      <c r="H301" s="50">
        <v>0.03</v>
      </c>
      <c r="I301" s="50">
        <v>4.1500000000000004</v>
      </c>
      <c r="J301" s="50">
        <v>115</v>
      </c>
      <c r="K301" s="50">
        <v>1.35</v>
      </c>
      <c r="L301" s="50">
        <v>204.38</v>
      </c>
      <c r="M301" s="50">
        <v>143</v>
      </c>
      <c r="N301" s="50">
        <v>17.100000000000001</v>
      </c>
      <c r="O301" s="52">
        <v>13</v>
      </c>
    </row>
    <row r="302" spans="1:15" ht="47.25" x14ac:dyDescent="0.25">
      <c r="A302" s="206" t="s">
        <v>248</v>
      </c>
      <c r="B302" s="48" t="s">
        <v>183</v>
      </c>
      <c r="C302" s="49">
        <v>200</v>
      </c>
      <c r="D302" s="50">
        <v>3.61</v>
      </c>
      <c r="E302" s="50">
        <v>8.9700000000000006</v>
      </c>
      <c r="F302" s="50">
        <v>24.61</v>
      </c>
      <c r="G302" s="50">
        <v>189.11</v>
      </c>
      <c r="H302" s="50">
        <v>0.19</v>
      </c>
      <c r="I302" s="50">
        <v>0.9</v>
      </c>
      <c r="J302" s="50">
        <v>6.9000000000000006E-2</v>
      </c>
      <c r="K302" s="50">
        <v>0.2</v>
      </c>
      <c r="L302" s="50">
        <v>52</v>
      </c>
      <c r="M302" s="50">
        <v>114</v>
      </c>
      <c r="N302" s="50">
        <v>32</v>
      </c>
      <c r="O302" s="207">
        <v>4.1900000000000004</v>
      </c>
    </row>
    <row r="303" spans="1:15" ht="60" x14ac:dyDescent="0.25">
      <c r="A303" s="21" t="s">
        <v>25</v>
      </c>
      <c r="B303" s="22" t="s">
        <v>26</v>
      </c>
      <c r="C303" s="23">
        <v>90</v>
      </c>
      <c r="D303" s="24">
        <v>6.84</v>
      </c>
      <c r="E303" s="24">
        <v>0.72</v>
      </c>
      <c r="F303" s="24">
        <v>44.28</v>
      </c>
      <c r="G303" s="24">
        <v>211.5</v>
      </c>
      <c r="H303" s="24">
        <v>0.1</v>
      </c>
      <c r="I303" s="24">
        <v>0</v>
      </c>
      <c r="J303" s="24">
        <v>0</v>
      </c>
      <c r="K303" s="24">
        <v>0.99</v>
      </c>
      <c r="L303" s="24">
        <v>18</v>
      </c>
      <c r="M303" s="24">
        <v>58.5</v>
      </c>
      <c r="N303" s="24">
        <v>12.6</v>
      </c>
      <c r="O303" s="53">
        <v>0.99</v>
      </c>
    </row>
    <row r="304" spans="1:15" ht="51" x14ac:dyDescent="0.25">
      <c r="A304" s="154" t="s">
        <v>42</v>
      </c>
      <c r="B304" s="22" t="s">
        <v>126</v>
      </c>
      <c r="C304" s="23">
        <v>100</v>
      </c>
      <c r="D304" s="24">
        <v>0.8</v>
      </c>
      <c r="E304" s="24">
        <v>0.4</v>
      </c>
      <c r="F304" s="24">
        <v>8.1</v>
      </c>
      <c r="G304" s="24">
        <v>47</v>
      </c>
      <c r="H304" s="28">
        <v>0.02</v>
      </c>
      <c r="I304" s="28">
        <v>180</v>
      </c>
      <c r="J304" s="28">
        <v>0</v>
      </c>
      <c r="K304" s="28">
        <v>0.3</v>
      </c>
      <c r="L304" s="28">
        <v>40</v>
      </c>
      <c r="M304" s="28">
        <v>34</v>
      </c>
      <c r="N304" s="28">
        <v>25</v>
      </c>
      <c r="O304" s="208">
        <v>0.8</v>
      </c>
    </row>
    <row r="305" spans="1:15" ht="78.75" x14ac:dyDescent="0.25">
      <c r="A305" s="209" t="s">
        <v>78</v>
      </c>
      <c r="B305" s="210" t="s">
        <v>79</v>
      </c>
      <c r="C305" s="211">
        <v>200</v>
      </c>
      <c r="D305" s="212">
        <v>0.2</v>
      </c>
      <c r="E305" s="212">
        <v>0.1</v>
      </c>
      <c r="F305" s="87">
        <v>12.81</v>
      </c>
      <c r="G305" s="212">
        <v>44</v>
      </c>
      <c r="H305" s="212">
        <v>0.01</v>
      </c>
      <c r="I305" s="212">
        <v>28.4</v>
      </c>
      <c r="J305" s="212">
        <v>0</v>
      </c>
      <c r="K305" s="212">
        <v>0.1</v>
      </c>
      <c r="L305" s="212">
        <v>7.5</v>
      </c>
      <c r="M305" s="212">
        <v>6.4</v>
      </c>
      <c r="N305" s="212">
        <v>6.1</v>
      </c>
      <c r="O305" s="213">
        <v>0.28999999999999998</v>
      </c>
    </row>
    <row r="306" spans="1:15" ht="16.5" thickBot="1" x14ac:dyDescent="0.3">
      <c r="A306" s="30" t="s">
        <v>46</v>
      </c>
      <c r="B306" s="31"/>
      <c r="C306" s="70">
        <f t="shared" ref="C306:O306" si="65">SUM(C299:C305)</f>
        <v>1000</v>
      </c>
      <c r="D306" s="58">
        <f t="shared" si="65"/>
        <v>29.625999999999998</v>
      </c>
      <c r="E306" s="58">
        <f t="shared" si="65"/>
        <v>29.78</v>
      </c>
      <c r="F306" s="58">
        <f t="shared" si="65"/>
        <v>116.755</v>
      </c>
      <c r="G306" s="58">
        <f t="shared" si="65"/>
        <v>871</v>
      </c>
      <c r="H306" s="58">
        <f t="shared" si="65"/>
        <v>0.53939999999999999</v>
      </c>
      <c r="I306" s="58">
        <f t="shared" si="65"/>
        <v>225.631</v>
      </c>
      <c r="J306" s="58">
        <f t="shared" si="65"/>
        <v>219.06899999999999</v>
      </c>
      <c r="K306" s="58">
        <f t="shared" si="65"/>
        <v>3.1469999999999998</v>
      </c>
      <c r="L306" s="58">
        <f t="shared" si="65"/>
        <v>363.96</v>
      </c>
      <c r="M306" s="58">
        <f t="shared" si="65"/>
        <v>437.42999999999995</v>
      </c>
      <c r="N306" s="58">
        <f t="shared" si="65"/>
        <v>125.25999999999999</v>
      </c>
      <c r="O306" s="58">
        <f t="shared" si="65"/>
        <v>19.93</v>
      </c>
    </row>
    <row r="307" spans="1:15" ht="16.5" thickTop="1" x14ac:dyDescent="0.25">
      <c r="A307" s="60" t="s">
        <v>47</v>
      </c>
      <c r="B307" s="61"/>
      <c r="C307" s="62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214"/>
    </row>
    <row r="308" spans="1:15" ht="31.5" x14ac:dyDescent="0.25">
      <c r="A308" s="51" t="s">
        <v>249</v>
      </c>
      <c r="B308" s="48" t="s">
        <v>250</v>
      </c>
      <c r="C308" s="49">
        <v>180</v>
      </c>
      <c r="D308" s="50">
        <v>14.57</v>
      </c>
      <c r="E308" s="50">
        <v>18.64</v>
      </c>
      <c r="F308" s="50">
        <v>31.49</v>
      </c>
      <c r="G308" s="50">
        <v>359.08</v>
      </c>
      <c r="H308" s="50">
        <v>0.01</v>
      </c>
      <c r="I308" s="50">
        <v>0.25</v>
      </c>
      <c r="J308" s="50">
        <v>31.4</v>
      </c>
      <c r="K308" s="50">
        <v>0.25</v>
      </c>
      <c r="L308" s="50">
        <v>19</v>
      </c>
      <c r="M308" s="50">
        <v>23.5</v>
      </c>
      <c r="N308" s="50">
        <v>10</v>
      </c>
      <c r="O308" s="163">
        <v>1</v>
      </c>
    </row>
    <row r="309" spans="1:15" ht="63" x14ac:dyDescent="0.25">
      <c r="A309" s="21" t="s">
        <v>42</v>
      </c>
      <c r="B309" s="22" t="s">
        <v>251</v>
      </c>
      <c r="C309" s="23">
        <v>100</v>
      </c>
      <c r="D309" s="28">
        <v>0.6</v>
      </c>
      <c r="E309" s="28">
        <v>0.6</v>
      </c>
      <c r="F309" s="28">
        <v>15.4</v>
      </c>
      <c r="G309" s="28">
        <v>72</v>
      </c>
      <c r="H309" s="28">
        <v>0.05</v>
      </c>
      <c r="I309" s="28">
        <v>6</v>
      </c>
      <c r="J309" s="28">
        <v>0</v>
      </c>
      <c r="K309" s="28">
        <v>0.4</v>
      </c>
      <c r="L309" s="28">
        <v>30</v>
      </c>
      <c r="M309" s="28">
        <v>22</v>
      </c>
      <c r="N309" s="28">
        <v>17</v>
      </c>
      <c r="O309" s="54">
        <v>0.6</v>
      </c>
    </row>
    <row r="310" spans="1:15" ht="60" x14ac:dyDescent="0.25">
      <c r="A310" s="21" t="s">
        <v>40</v>
      </c>
      <c r="B310" s="22" t="s">
        <v>41</v>
      </c>
      <c r="C310" s="23">
        <v>40</v>
      </c>
      <c r="D310" s="24">
        <v>2.64</v>
      </c>
      <c r="E310" s="24">
        <v>0.48</v>
      </c>
      <c r="F310" s="24">
        <v>13.36</v>
      </c>
      <c r="G310" s="24">
        <v>69.599999999999994</v>
      </c>
      <c r="H310" s="24">
        <v>7.1999999999999995E-2</v>
      </c>
      <c r="I310" s="24">
        <v>0</v>
      </c>
      <c r="J310" s="24">
        <v>0</v>
      </c>
      <c r="K310" s="24">
        <v>0.56000000000000005</v>
      </c>
      <c r="L310" s="24">
        <v>14</v>
      </c>
      <c r="M310" s="24">
        <v>63.2</v>
      </c>
      <c r="N310" s="24">
        <v>18.8</v>
      </c>
      <c r="O310" s="53">
        <v>1.56</v>
      </c>
    </row>
    <row r="311" spans="1:15" ht="63" x14ac:dyDescent="0.25">
      <c r="A311" s="21" t="s">
        <v>106</v>
      </c>
      <c r="B311" s="66" t="s">
        <v>107</v>
      </c>
      <c r="C311" s="23">
        <v>200</v>
      </c>
      <c r="D311" s="24">
        <v>0.5</v>
      </c>
      <c r="E311" s="24">
        <v>0</v>
      </c>
      <c r="F311" s="24">
        <v>27</v>
      </c>
      <c r="G311" s="24">
        <v>110</v>
      </c>
      <c r="H311" s="24">
        <v>0.01</v>
      </c>
      <c r="I311" s="24">
        <v>0.5</v>
      </c>
      <c r="J311" s="24">
        <v>0</v>
      </c>
      <c r="K311" s="24">
        <v>0</v>
      </c>
      <c r="L311" s="24">
        <v>28</v>
      </c>
      <c r="M311" s="24">
        <v>19</v>
      </c>
      <c r="N311" s="24">
        <v>7</v>
      </c>
      <c r="O311" s="53">
        <v>0.14000000000000001</v>
      </c>
    </row>
    <row r="312" spans="1:15" ht="16.5" thickBot="1" x14ac:dyDescent="0.3">
      <c r="A312" s="56" t="s">
        <v>86</v>
      </c>
      <c r="B312" s="57"/>
      <c r="C312" s="70">
        <f t="shared" ref="C312:O312" si="66">SUM(C308:C311)</f>
        <v>520</v>
      </c>
      <c r="D312" s="58">
        <f t="shared" si="66"/>
        <v>18.309999999999999</v>
      </c>
      <c r="E312" s="58">
        <f t="shared" si="66"/>
        <v>19.720000000000002</v>
      </c>
      <c r="F312" s="58">
        <f t="shared" si="66"/>
        <v>87.25</v>
      </c>
      <c r="G312" s="58">
        <f t="shared" si="66"/>
        <v>610.67999999999995</v>
      </c>
      <c r="H312" s="58">
        <f t="shared" si="66"/>
        <v>0.14200000000000002</v>
      </c>
      <c r="I312" s="58">
        <f t="shared" si="66"/>
        <v>6.75</v>
      </c>
      <c r="J312" s="58">
        <f t="shared" si="66"/>
        <v>31.4</v>
      </c>
      <c r="K312" s="58">
        <f t="shared" si="66"/>
        <v>1.21</v>
      </c>
      <c r="L312" s="58">
        <f t="shared" si="66"/>
        <v>91</v>
      </c>
      <c r="M312" s="58">
        <f t="shared" si="66"/>
        <v>127.7</v>
      </c>
      <c r="N312" s="58">
        <f t="shared" si="66"/>
        <v>52.8</v>
      </c>
      <c r="O312" s="58">
        <f t="shared" si="66"/>
        <v>3.3000000000000003</v>
      </c>
    </row>
    <row r="313" spans="1:15" ht="16.5" thickTop="1" x14ac:dyDescent="0.25">
      <c r="A313" s="16" t="s">
        <v>54</v>
      </c>
      <c r="B313" s="17"/>
      <c r="C313" s="34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53"/>
    </row>
    <row r="314" spans="1:15" ht="60" x14ac:dyDescent="0.25">
      <c r="A314" s="26" t="s">
        <v>55</v>
      </c>
      <c r="B314" s="133" t="s">
        <v>162</v>
      </c>
      <c r="C314" s="23">
        <v>250</v>
      </c>
      <c r="D314" s="28">
        <v>7.25</v>
      </c>
      <c r="E314" s="28">
        <v>6.25</v>
      </c>
      <c r="F314" s="28">
        <v>10</v>
      </c>
      <c r="G314" s="28">
        <v>125</v>
      </c>
      <c r="H314" s="28">
        <v>0.1</v>
      </c>
      <c r="I314" s="28">
        <v>14.25</v>
      </c>
      <c r="J314" s="28">
        <v>0.05</v>
      </c>
      <c r="K314" s="28">
        <v>0</v>
      </c>
      <c r="L314" s="28">
        <v>300</v>
      </c>
      <c r="M314" s="28">
        <v>225</v>
      </c>
      <c r="N314" s="28">
        <v>35</v>
      </c>
      <c r="O314" s="29">
        <v>0.25</v>
      </c>
    </row>
    <row r="315" spans="1:15" ht="60" x14ac:dyDescent="0.25">
      <c r="A315" s="21" t="s">
        <v>252</v>
      </c>
      <c r="B315" s="68" t="s">
        <v>253</v>
      </c>
      <c r="C315" s="69">
        <v>50</v>
      </c>
      <c r="D315" s="50">
        <v>2.3050000000000002</v>
      </c>
      <c r="E315" s="50">
        <v>11.4</v>
      </c>
      <c r="F315" s="50">
        <v>30.77</v>
      </c>
      <c r="G315" s="50">
        <v>234.5</v>
      </c>
      <c r="H315" s="50">
        <v>0</v>
      </c>
      <c r="I315" s="50">
        <v>4.4999999999999998E-2</v>
      </c>
      <c r="J315" s="50">
        <v>0</v>
      </c>
      <c r="K315" s="50">
        <v>0</v>
      </c>
      <c r="L315" s="50">
        <v>12.1</v>
      </c>
      <c r="M315" s="50">
        <v>0</v>
      </c>
      <c r="N315" s="50">
        <v>2.15</v>
      </c>
      <c r="O315" s="52">
        <v>0.23</v>
      </c>
    </row>
    <row r="316" spans="1:15" ht="16.5" thickBot="1" x14ac:dyDescent="0.3">
      <c r="A316" s="56" t="s">
        <v>59</v>
      </c>
      <c r="B316" s="57"/>
      <c r="C316" s="190">
        <f>SUM(C314:C315)</f>
        <v>300</v>
      </c>
      <c r="D316" s="58">
        <f>SUM(D314:D315)</f>
        <v>9.5549999999999997</v>
      </c>
      <c r="E316" s="58">
        <f t="shared" ref="E316:O316" si="67">SUM(E314:E315)</f>
        <v>17.649999999999999</v>
      </c>
      <c r="F316" s="58">
        <f t="shared" si="67"/>
        <v>40.769999999999996</v>
      </c>
      <c r="G316" s="58">
        <f t="shared" si="67"/>
        <v>359.5</v>
      </c>
      <c r="H316" s="58">
        <f t="shared" si="67"/>
        <v>0.1</v>
      </c>
      <c r="I316" s="58">
        <f t="shared" si="67"/>
        <v>14.295</v>
      </c>
      <c r="J316" s="58">
        <f t="shared" si="67"/>
        <v>0.05</v>
      </c>
      <c r="K316" s="58">
        <f t="shared" si="67"/>
        <v>0</v>
      </c>
      <c r="L316" s="58">
        <f t="shared" si="67"/>
        <v>312.10000000000002</v>
      </c>
      <c r="M316" s="58">
        <f t="shared" si="67"/>
        <v>225</v>
      </c>
      <c r="N316" s="58">
        <f t="shared" si="67"/>
        <v>37.15</v>
      </c>
      <c r="O316" s="58">
        <f t="shared" si="67"/>
        <v>0.48</v>
      </c>
    </row>
    <row r="317" spans="1:15" ht="17.25" thickTop="1" thickBot="1" x14ac:dyDescent="0.3">
      <c r="A317" s="215" t="s">
        <v>254</v>
      </c>
      <c r="B317" s="216"/>
      <c r="C317" s="217"/>
      <c r="D317" s="71">
        <f t="shared" ref="D317:O317" si="68">D297+D306+D312</f>
        <v>66.295999999999992</v>
      </c>
      <c r="E317" s="71">
        <f t="shared" si="68"/>
        <v>70.94</v>
      </c>
      <c r="F317" s="71">
        <f t="shared" si="68"/>
        <v>291.84500000000003</v>
      </c>
      <c r="G317" s="71">
        <f t="shared" si="68"/>
        <v>2075.1999999999998</v>
      </c>
      <c r="H317" s="71">
        <f t="shared" si="68"/>
        <v>0.9486470588235294</v>
      </c>
      <c r="I317" s="71">
        <f t="shared" si="68"/>
        <v>247.68100000000001</v>
      </c>
      <c r="J317" s="71">
        <f t="shared" si="68"/>
        <v>596.08899999999994</v>
      </c>
      <c r="K317" s="71">
        <f t="shared" si="68"/>
        <v>4.8970000000000002</v>
      </c>
      <c r="L317" s="71">
        <f t="shared" si="68"/>
        <v>731.74</v>
      </c>
      <c r="M317" s="71">
        <f t="shared" si="68"/>
        <v>745.19</v>
      </c>
      <c r="N317" s="71">
        <f t="shared" si="68"/>
        <v>250.11</v>
      </c>
      <c r="O317" s="71">
        <f t="shared" si="68"/>
        <v>36.61</v>
      </c>
    </row>
    <row r="318" spans="1:15" ht="17.25" thickTop="1" thickBot="1" x14ac:dyDescent="0.3">
      <c r="A318" s="100" t="s">
        <v>255</v>
      </c>
      <c r="B318" s="101"/>
      <c r="C318" s="102"/>
      <c r="D318" s="71">
        <f t="shared" ref="D318:O318" si="69">D297+D306+D316</f>
        <v>57.540999999999997</v>
      </c>
      <c r="E318" s="71">
        <f t="shared" si="69"/>
        <v>68.87</v>
      </c>
      <c r="F318" s="71">
        <f t="shared" si="69"/>
        <v>245.36500000000001</v>
      </c>
      <c r="G318" s="71">
        <f t="shared" si="69"/>
        <v>1824.02</v>
      </c>
      <c r="H318" s="71">
        <f t="shared" si="69"/>
        <v>0.90664705882352936</v>
      </c>
      <c r="I318" s="71">
        <f t="shared" si="69"/>
        <v>255.226</v>
      </c>
      <c r="J318" s="71">
        <f t="shared" si="69"/>
        <v>564.73899999999992</v>
      </c>
      <c r="K318" s="71">
        <f t="shared" si="69"/>
        <v>3.6869999999999998</v>
      </c>
      <c r="L318" s="71">
        <f t="shared" si="69"/>
        <v>952.84</v>
      </c>
      <c r="M318" s="71">
        <f t="shared" si="69"/>
        <v>842.49</v>
      </c>
      <c r="N318" s="71">
        <f t="shared" si="69"/>
        <v>234.46</v>
      </c>
      <c r="O318" s="71">
        <f t="shared" si="69"/>
        <v>33.79</v>
      </c>
    </row>
    <row r="319" spans="1:15" ht="17.25" thickTop="1" thickBot="1" x14ac:dyDescent="0.3">
      <c r="A319" s="218" t="s">
        <v>256</v>
      </c>
      <c r="B319" s="219"/>
      <c r="C319" s="77"/>
      <c r="D319" s="78">
        <f t="shared" ref="D319:O319" si="70">D297+D306+D312+D316</f>
        <v>75.850999999999999</v>
      </c>
      <c r="E319" s="78">
        <f t="shared" si="70"/>
        <v>88.59</v>
      </c>
      <c r="F319" s="78">
        <f t="shared" si="70"/>
        <v>332.61500000000001</v>
      </c>
      <c r="G319" s="78">
        <f t="shared" si="70"/>
        <v>2434.6999999999998</v>
      </c>
      <c r="H319" s="78">
        <f t="shared" si="70"/>
        <v>1.0486470588235295</v>
      </c>
      <c r="I319" s="78">
        <f t="shared" si="70"/>
        <v>261.976</v>
      </c>
      <c r="J319" s="78">
        <f t="shared" si="70"/>
        <v>596.1389999999999</v>
      </c>
      <c r="K319" s="78">
        <f t="shared" si="70"/>
        <v>4.8970000000000002</v>
      </c>
      <c r="L319" s="78">
        <f t="shared" si="70"/>
        <v>1043.8400000000001</v>
      </c>
      <c r="M319" s="78">
        <f t="shared" si="70"/>
        <v>970.19</v>
      </c>
      <c r="N319" s="78">
        <f t="shared" si="70"/>
        <v>287.26</v>
      </c>
      <c r="O319" s="78">
        <f t="shared" si="70"/>
        <v>37.089999999999996</v>
      </c>
    </row>
    <row r="320" spans="1:15" x14ac:dyDescent="0.25">
      <c r="A320" s="1"/>
      <c r="B320" s="2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4" t="s">
        <v>0</v>
      </c>
    </row>
    <row r="321" spans="1:15" ht="15.75" x14ac:dyDescent="0.25">
      <c r="A321" s="5" t="s">
        <v>257</v>
      </c>
      <c r="B321" s="2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thickBot="1" x14ac:dyDescent="0.3">
      <c r="A322" s="1"/>
      <c r="B322" s="2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x14ac:dyDescent="0.25">
      <c r="A323" s="6" t="s">
        <v>2</v>
      </c>
      <c r="B323" s="7" t="s">
        <v>3</v>
      </c>
      <c r="C323" s="7" t="s">
        <v>4</v>
      </c>
      <c r="D323" s="8" t="s">
        <v>5</v>
      </c>
      <c r="E323" s="8"/>
      <c r="F323" s="8"/>
      <c r="G323" s="9" t="s">
        <v>6</v>
      </c>
      <c r="H323" s="8" t="s">
        <v>7</v>
      </c>
      <c r="I323" s="8"/>
      <c r="J323" s="8"/>
      <c r="K323" s="8"/>
      <c r="L323" s="8" t="s">
        <v>8</v>
      </c>
      <c r="M323" s="8"/>
      <c r="N323" s="8"/>
      <c r="O323" s="10"/>
    </row>
    <row r="324" spans="1:15" ht="32.25" thickBot="1" x14ac:dyDescent="0.3">
      <c r="A324" s="11"/>
      <c r="B324" s="12"/>
      <c r="C324" s="12"/>
      <c r="D324" s="13" t="s">
        <v>9</v>
      </c>
      <c r="E324" s="13" t="s">
        <v>10</v>
      </c>
      <c r="F324" s="13" t="s">
        <v>11</v>
      </c>
      <c r="G324" s="14"/>
      <c r="H324" s="13" t="s">
        <v>12</v>
      </c>
      <c r="I324" s="13" t="s">
        <v>13</v>
      </c>
      <c r="J324" s="13" t="s">
        <v>14</v>
      </c>
      <c r="K324" s="13" t="s">
        <v>15</v>
      </c>
      <c r="L324" s="13" t="s">
        <v>16</v>
      </c>
      <c r="M324" s="13" t="s">
        <v>17</v>
      </c>
      <c r="N324" s="13" t="s">
        <v>18</v>
      </c>
      <c r="O324" s="15" t="s">
        <v>19</v>
      </c>
    </row>
    <row r="325" spans="1:15" ht="16.5" thickTop="1" x14ac:dyDescent="0.25">
      <c r="A325" s="16" t="s">
        <v>20</v>
      </c>
      <c r="B325" s="17"/>
      <c r="C325" s="18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20"/>
    </row>
    <row r="326" spans="1:15" ht="31.5" x14ac:dyDescent="0.25">
      <c r="A326" s="21" t="s">
        <v>21</v>
      </c>
      <c r="B326" s="22" t="s">
        <v>22</v>
      </c>
      <c r="C326" s="23">
        <v>200</v>
      </c>
      <c r="D326" s="24">
        <v>14.45</v>
      </c>
      <c r="E326" s="24">
        <v>21.16</v>
      </c>
      <c r="F326" s="24">
        <v>44.72</v>
      </c>
      <c r="G326" s="24">
        <v>442</v>
      </c>
      <c r="H326" s="24">
        <v>0.18</v>
      </c>
      <c r="I326" s="24">
        <v>0</v>
      </c>
      <c r="J326" s="24">
        <v>108</v>
      </c>
      <c r="K326" s="24">
        <v>0.92</v>
      </c>
      <c r="L326" s="24">
        <v>169.3</v>
      </c>
      <c r="M326" s="24">
        <v>154.30000000000001</v>
      </c>
      <c r="N326" s="24">
        <v>12.9</v>
      </c>
      <c r="O326" s="24">
        <v>0.51</v>
      </c>
    </row>
    <row r="327" spans="1:15" ht="31.5" x14ac:dyDescent="0.25">
      <c r="A327" s="21" t="s">
        <v>23</v>
      </c>
      <c r="B327" s="22" t="s">
        <v>24</v>
      </c>
      <c r="C327" s="23">
        <v>60</v>
      </c>
      <c r="D327" s="24">
        <v>1.86</v>
      </c>
      <c r="E327" s="24">
        <v>0.12</v>
      </c>
      <c r="F327" s="24">
        <v>3.9</v>
      </c>
      <c r="G327" s="24">
        <v>24</v>
      </c>
      <c r="H327" s="24">
        <v>0.06</v>
      </c>
      <c r="I327" s="24">
        <v>6</v>
      </c>
      <c r="J327" s="24">
        <v>0.18</v>
      </c>
      <c r="K327" s="24">
        <v>0</v>
      </c>
      <c r="L327" s="24">
        <v>12</v>
      </c>
      <c r="M327" s="24">
        <v>37.200000000000003</v>
      </c>
      <c r="N327" s="24">
        <v>12.6</v>
      </c>
      <c r="O327" s="25">
        <v>0.42</v>
      </c>
    </row>
    <row r="328" spans="1:15" ht="60" x14ac:dyDescent="0.25">
      <c r="A328" s="21" t="s">
        <v>25</v>
      </c>
      <c r="B328" s="22" t="s">
        <v>26</v>
      </c>
      <c r="C328" s="23">
        <v>40</v>
      </c>
      <c r="D328" s="24">
        <v>3.04</v>
      </c>
      <c r="E328" s="24">
        <v>0.32</v>
      </c>
      <c r="F328" s="24">
        <v>19.68</v>
      </c>
      <c r="G328" s="24">
        <v>94</v>
      </c>
      <c r="H328" s="24">
        <v>4.4000000000000004E-2</v>
      </c>
      <c r="I328" s="24">
        <v>0</v>
      </c>
      <c r="J328" s="24">
        <v>0</v>
      </c>
      <c r="K328" s="24">
        <v>0.44</v>
      </c>
      <c r="L328" s="24">
        <v>8</v>
      </c>
      <c r="M328" s="24">
        <v>26</v>
      </c>
      <c r="N328" s="24">
        <v>5.6</v>
      </c>
      <c r="O328" s="25">
        <v>0.44</v>
      </c>
    </row>
    <row r="329" spans="1:15" ht="60" x14ac:dyDescent="0.25">
      <c r="A329" s="26" t="s">
        <v>27</v>
      </c>
      <c r="B329" s="27" t="s">
        <v>28</v>
      </c>
      <c r="C329" s="23">
        <v>200</v>
      </c>
      <c r="D329" s="28">
        <v>0.1</v>
      </c>
      <c r="E329" s="28">
        <v>0</v>
      </c>
      <c r="F329" s="28">
        <v>15</v>
      </c>
      <c r="G329" s="28">
        <v>60</v>
      </c>
      <c r="H329" s="28">
        <v>0</v>
      </c>
      <c r="I329" s="28">
        <v>0</v>
      </c>
      <c r="J329" s="28">
        <v>0</v>
      </c>
      <c r="K329" s="28">
        <v>0</v>
      </c>
      <c r="L329" s="28">
        <v>11</v>
      </c>
      <c r="M329" s="28">
        <v>3</v>
      </c>
      <c r="N329" s="28">
        <v>1</v>
      </c>
      <c r="O329" s="29">
        <v>0.3</v>
      </c>
    </row>
    <row r="330" spans="1:15" ht="16.5" thickBot="1" x14ac:dyDescent="0.3">
      <c r="A330" s="30" t="s">
        <v>29</v>
      </c>
      <c r="B330" s="31"/>
      <c r="C330" s="32">
        <f>SUM(C326:C329)</f>
        <v>500</v>
      </c>
      <c r="D330" s="33">
        <f t="shared" ref="D330:O330" si="71">SUM(D326:D329)</f>
        <v>19.45</v>
      </c>
      <c r="E330" s="33">
        <f t="shared" si="71"/>
        <v>21.6</v>
      </c>
      <c r="F330" s="33">
        <f t="shared" si="71"/>
        <v>83.3</v>
      </c>
      <c r="G330" s="33">
        <f t="shared" si="71"/>
        <v>620</v>
      </c>
      <c r="H330" s="33">
        <f t="shared" si="71"/>
        <v>0.28399999999999997</v>
      </c>
      <c r="I330" s="33">
        <f t="shared" si="71"/>
        <v>6</v>
      </c>
      <c r="J330" s="33">
        <f t="shared" si="71"/>
        <v>108.18</v>
      </c>
      <c r="K330" s="33">
        <f t="shared" si="71"/>
        <v>1.36</v>
      </c>
      <c r="L330" s="33">
        <f t="shared" si="71"/>
        <v>200.3</v>
      </c>
      <c r="M330" s="33">
        <f t="shared" si="71"/>
        <v>220.5</v>
      </c>
      <c r="N330" s="33">
        <f t="shared" si="71"/>
        <v>32.1</v>
      </c>
      <c r="O330" s="33">
        <f t="shared" si="71"/>
        <v>1.67</v>
      </c>
    </row>
    <row r="331" spans="1:15" ht="16.5" thickTop="1" x14ac:dyDescent="0.25">
      <c r="A331" s="16" t="s">
        <v>30</v>
      </c>
      <c r="B331" s="17"/>
      <c r="C331" s="34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6"/>
    </row>
    <row r="332" spans="1:15" ht="31.5" x14ac:dyDescent="0.25">
      <c r="A332" s="37" t="s">
        <v>31</v>
      </c>
      <c r="B332" s="38" t="s">
        <v>32</v>
      </c>
      <c r="C332" s="39">
        <v>60</v>
      </c>
      <c r="D332" s="40">
        <v>0.48</v>
      </c>
      <c r="E332" s="40">
        <v>0.06</v>
      </c>
      <c r="F332" s="40">
        <v>0.96</v>
      </c>
      <c r="G332" s="40">
        <v>7.8</v>
      </c>
      <c r="H332" s="40">
        <v>0.02</v>
      </c>
      <c r="I332" s="40">
        <v>3</v>
      </c>
      <c r="J332" s="40">
        <v>0</v>
      </c>
      <c r="K332" s="40">
        <v>0</v>
      </c>
      <c r="L332" s="40">
        <v>13.8</v>
      </c>
      <c r="M332" s="40">
        <v>14.4</v>
      </c>
      <c r="N332" s="40">
        <v>8.4</v>
      </c>
      <c r="O332" s="41">
        <v>0.36</v>
      </c>
    </row>
    <row r="333" spans="1:15" ht="78.75" x14ac:dyDescent="0.25">
      <c r="A333" s="42" t="s">
        <v>33</v>
      </c>
      <c r="B333" s="43" t="s">
        <v>34</v>
      </c>
      <c r="C333" s="44" t="s">
        <v>35</v>
      </c>
      <c r="D333" s="45">
        <v>9.92</v>
      </c>
      <c r="E333" s="45">
        <v>12.71</v>
      </c>
      <c r="F333" s="45">
        <v>19.21</v>
      </c>
      <c r="G333" s="45">
        <v>231.72</v>
      </c>
      <c r="H333" s="45">
        <v>0.15</v>
      </c>
      <c r="I333" s="45">
        <v>8.86</v>
      </c>
      <c r="J333" s="45">
        <v>105</v>
      </c>
      <c r="K333" s="45">
        <v>1.02</v>
      </c>
      <c r="L333" s="45">
        <v>158.66</v>
      </c>
      <c r="M333" s="45">
        <v>66.8</v>
      </c>
      <c r="N333" s="45">
        <v>6.74</v>
      </c>
      <c r="O333" s="46">
        <v>0.19</v>
      </c>
    </row>
    <row r="334" spans="1:15" ht="78.75" x14ac:dyDescent="0.25">
      <c r="A334" s="47" t="s">
        <v>36</v>
      </c>
      <c r="B334" s="48" t="s">
        <v>37</v>
      </c>
      <c r="C334" s="49">
        <v>120</v>
      </c>
      <c r="D334" s="50">
        <v>7.55</v>
      </c>
      <c r="E334" s="50">
        <v>12.67</v>
      </c>
      <c r="F334" s="50">
        <v>13.84</v>
      </c>
      <c r="G334" s="50">
        <v>200</v>
      </c>
      <c r="H334" s="50">
        <v>0.09</v>
      </c>
      <c r="I334" s="50">
        <v>3.5000000000000003E-2</v>
      </c>
      <c r="J334" s="50">
        <v>3.5900000000000001E-2</v>
      </c>
      <c r="K334" s="50">
        <v>0.32200000000000001</v>
      </c>
      <c r="L334" s="50">
        <v>207.66</v>
      </c>
      <c r="M334" s="50">
        <v>154.22</v>
      </c>
      <c r="N334" s="50">
        <v>12.67</v>
      </c>
      <c r="O334" s="50">
        <v>0.45</v>
      </c>
    </row>
    <row r="335" spans="1:15" ht="51" x14ac:dyDescent="0.25">
      <c r="A335" s="51" t="s">
        <v>38</v>
      </c>
      <c r="B335" s="48" t="s">
        <v>39</v>
      </c>
      <c r="C335" s="49">
        <v>150</v>
      </c>
      <c r="D335" s="50">
        <v>3.69</v>
      </c>
      <c r="E335" s="50">
        <v>4.01</v>
      </c>
      <c r="F335" s="50">
        <v>33.81</v>
      </c>
      <c r="G335" s="50">
        <v>204.6</v>
      </c>
      <c r="H335" s="50">
        <v>2.6999999999999996E-2</v>
      </c>
      <c r="I335" s="50">
        <v>0</v>
      </c>
      <c r="J335" s="50">
        <v>4.0500000000000001E-2</v>
      </c>
      <c r="K335" s="50">
        <v>0.28499999999999998</v>
      </c>
      <c r="L335" s="50">
        <v>5.0999999999999996</v>
      </c>
      <c r="M335" s="50">
        <v>70.8</v>
      </c>
      <c r="N335" s="50">
        <v>22.8</v>
      </c>
      <c r="O335" s="52">
        <v>0.52500000000000002</v>
      </c>
    </row>
    <row r="336" spans="1:15" ht="60" x14ac:dyDescent="0.25">
      <c r="A336" s="21" t="s">
        <v>40</v>
      </c>
      <c r="B336" s="22" t="s">
        <v>41</v>
      </c>
      <c r="C336" s="23">
        <v>70</v>
      </c>
      <c r="D336" s="24">
        <v>4.62</v>
      </c>
      <c r="E336" s="24">
        <v>0.84</v>
      </c>
      <c r="F336" s="24">
        <v>23.38</v>
      </c>
      <c r="G336" s="24">
        <v>121.8</v>
      </c>
      <c r="H336" s="24">
        <v>0.126</v>
      </c>
      <c r="I336" s="24">
        <v>0</v>
      </c>
      <c r="J336" s="24">
        <v>0</v>
      </c>
      <c r="K336" s="24">
        <v>0.98</v>
      </c>
      <c r="L336" s="24">
        <v>24.5</v>
      </c>
      <c r="M336" s="24">
        <v>110.6</v>
      </c>
      <c r="N336" s="24">
        <v>32.9</v>
      </c>
      <c r="O336" s="53">
        <v>2.73</v>
      </c>
    </row>
    <row r="337" spans="1:15" ht="60" x14ac:dyDescent="0.25">
      <c r="A337" s="21" t="s">
        <v>42</v>
      </c>
      <c r="B337" s="22" t="s">
        <v>43</v>
      </c>
      <c r="C337" s="23">
        <v>100</v>
      </c>
      <c r="D337" s="28">
        <v>0.8</v>
      </c>
      <c r="E337" s="28">
        <v>0.2</v>
      </c>
      <c r="F337" s="28">
        <v>7.5</v>
      </c>
      <c r="G337" s="28">
        <v>38</v>
      </c>
      <c r="H337" s="28">
        <v>0.06</v>
      </c>
      <c r="I337" s="28">
        <v>38</v>
      </c>
      <c r="J337" s="28">
        <v>0</v>
      </c>
      <c r="K337" s="28">
        <v>0.2</v>
      </c>
      <c r="L337" s="28">
        <v>35</v>
      </c>
      <c r="M337" s="28">
        <v>11</v>
      </c>
      <c r="N337" s="28">
        <v>17</v>
      </c>
      <c r="O337" s="54">
        <v>0.1</v>
      </c>
    </row>
    <row r="338" spans="1:15" ht="60" x14ac:dyDescent="0.25">
      <c r="A338" s="21" t="s">
        <v>44</v>
      </c>
      <c r="B338" s="55" t="s">
        <v>45</v>
      </c>
      <c r="C338" s="23">
        <v>200</v>
      </c>
      <c r="D338" s="24">
        <v>0.3</v>
      </c>
      <c r="E338" s="24">
        <v>0</v>
      </c>
      <c r="F338" s="24">
        <v>20.100000000000001</v>
      </c>
      <c r="G338" s="24">
        <v>81</v>
      </c>
      <c r="H338" s="24">
        <v>0</v>
      </c>
      <c r="I338" s="24">
        <v>0.8</v>
      </c>
      <c r="J338" s="24">
        <v>0</v>
      </c>
      <c r="K338" s="24">
        <v>0</v>
      </c>
      <c r="L338" s="24">
        <v>10</v>
      </c>
      <c r="M338" s="24">
        <v>6</v>
      </c>
      <c r="N338" s="24">
        <v>3</v>
      </c>
      <c r="O338" s="53">
        <v>0.6</v>
      </c>
    </row>
    <row r="339" spans="1:15" ht="16.5" thickBot="1" x14ac:dyDescent="0.3">
      <c r="A339" s="56" t="s">
        <v>46</v>
      </c>
      <c r="B339" s="57"/>
      <c r="C339" s="32">
        <f>SUM(C332:C338)</f>
        <v>700</v>
      </c>
      <c r="D339" s="58">
        <f>SUM(D332:D338)</f>
        <v>27.360000000000003</v>
      </c>
      <c r="E339" s="58">
        <f>SUM(E332:E338)</f>
        <v>30.490000000000002</v>
      </c>
      <c r="F339" s="58">
        <f>SUM(F332:F338)</f>
        <v>118.80000000000001</v>
      </c>
      <c r="G339" s="58">
        <f>SUM(G332:G338)</f>
        <v>884.92</v>
      </c>
      <c r="H339" s="58">
        <f t="shared" ref="H339:O339" si="72">SUM(H332:H338)</f>
        <v>0.47300000000000003</v>
      </c>
      <c r="I339" s="58">
        <f t="shared" si="72"/>
        <v>50.694999999999993</v>
      </c>
      <c r="J339" s="58">
        <f t="shared" si="72"/>
        <v>105.07639999999999</v>
      </c>
      <c r="K339" s="58">
        <f t="shared" si="72"/>
        <v>2.8070000000000004</v>
      </c>
      <c r="L339" s="58">
        <f t="shared" si="72"/>
        <v>454.72</v>
      </c>
      <c r="M339" s="58">
        <f t="shared" si="72"/>
        <v>433.82000000000005</v>
      </c>
      <c r="N339" s="58">
        <f t="shared" si="72"/>
        <v>103.50999999999999</v>
      </c>
      <c r="O339" s="59">
        <f t="shared" si="72"/>
        <v>4.9549999999999992</v>
      </c>
    </row>
    <row r="340" spans="1:15" ht="16.5" thickTop="1" x14ac:dyDescent="0.25">
      <c r="A340" s="60" t="s">
        <v>47</v>
      </c>
      <c r="B340" s="61"/>
      <c r="C340" s="62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4"/>
    </row>
    <row r="341" spans="1:15" ht="78.75" x14ac:dyDescent="0.25">
      <c r="A341" s="47" t="s">
        <v>48</v>
      </c>
      <c r="B341" s="48" t="s">
        <v>49</v>
      </c>
      <c r="C341" s="49">
        <v>110</v>
      </c>
      <c r="D341" s="50">
        <v>11.07</v>
      </c>
      <c r="E341" s="50">
        <v>10.67</v>
      </c>
      <c r="F341" s="50">
        <v>12.01</v>
      </c>
      <c r="G341" s="50">
        <v>178.77</v>
      </c>
      <c r="H341" s="50">
        <v>4.3499999999999997E-2</v>
      </c>
      <c r="I341" s="50">
        <v>2.177</v>
      </c>
      <c r="J341" s="50">
        <v>0.06</v>
      </c>
      <c r="K341" s="50">
        <v>1.248</v>
      </c>
      <c r="L341" s="50">
        <v>54.41</v>
      </c>
      <c r="M341" s="50">
        <v>102.36799999999999</v>
      </c>
      <c r="N341" s="50">
        <v>18.608000000000001</v>
      </c>
      <c r="O341" s="65">
        <v>1.2870000000000001</v>
      </c>
    </row>
    <row r="342" spans="1:15" ht="47.25" x14ac:dyDescent="0.25">
      <c r="A342" s="42" t="s">
        <v>50</v>
      </c>
      <c r="B342" s="43" t="s">
        <v>51</v>
      </c>
      <c r="C342" s="44">
        <v>180</v>
      </c>
      <c r="D342" s="45">
        <v>3.6</v>
      </c>
      <c r="E342" s="45">
        <v>9.08</v>
      </c>
      <c r="F342" s="45">
        <v>52.92</v>
      </c>
      <c r="G342" s="45">
        <v>235.56</v>
      </c>
      <c r="H342" s="45">
        <v>0.16</v>
      </c>
      <c r="I342" s="45">
        <v>1.3</v>
      </c>
      <c r="J342" s="45">
        <v>64.84</v>
      </c>
      <c r="K342" s="45">
        <v>0.18</v>
      </c>
      <c r="L342" s="45" t="e">
        <f>'[1]7-11'!L377/150*180</f>
        <v>#REF!</v>
      </c>
      <c r="M342" s="45" t="e">
        <f>'[1]7-11'!M377/150*180</f>
        <v>#REF!</v>
      </c>
      <c r="N342" s="45">
        <v>34.200000000000003</v>
      </c>
      <c r="O342" s="46">
        <v>4.58</v>
      </c>
    </row>
    <row r="343" spans="1:15" ht="60" x14ac:dyDescent="0.25">
      <c r="A343" s="21" t="s">
        <v>40</v>
      </c>
      <c r="B343" s="22" t="s">
        <v>41</v>
      </c>
      <c r="C343" s="23">
        <v>50</v>
      </c>
      <c r="D343" s="24">
        <v>3.3</v>
      </c>
      <c r="E343" s="24">
        <v>0.6</v>
      </c>
      <c r="F343" s="24">
        <v>16.7</v>
      </c>
      <c r="G343" s="24">
        <v>87</v>
      </c>
      <c r="H343" s="24">
        <v>0.09</v>
      </c>
      <c r="I343" s="24">
        <v>0</v>
      </c>
      <c r="J343" s="24">
        <v>0</v>
      </c>
      <c r="K343" s="24">
        <v>0.7</v>
      </c>
      <c r="L343" s="24">
        <v>17.5</v>
      </c>
      <c r="M343" s="24">
        <v>79</v>
      </c>
      <c r="N343" s="24">
        <v>23.5</v>
      </c>
      <c r="O343" s="53">
        <v>1.95</v>
      </c>
    </row>
    <row r="344" spans="1:15" ht="63" x14ac:dyDescent="0.25">
      <c r="A344" s="21" t="s">
        <v>44</v>
      </c>
      <c r="B344" s="66" t="s">
        <v>52</v>
      </c>
      <c r="C344" s="23">
        <v>200</v>
      </c>
      <c r="D344" s="24">
        <v>1</v>
      </c>
      <c r="E344" s="24">
        <v>0.2</v>
      </c>
      <c r="F344" s="24">
        <v>0.4</v>
      </c>
      <c r="G344" s="24">
        <v>92</v>
      </c>
      <c r="H344" s="24">
        <v>0.02</v>
      </c>
      <c r="I344" s="24">
        <v>4</v>
      </c>
      <c r="J344" s="24">
        <v>0</v>
      </c>
      <c r="K344" s="24">
        <v>0</v>
      </c>
      <c r="L344" s="24">
        <v>14</v>
      </c>
      <c r="M344" s="24">
        <v>0</v>
      </c>
      <c r="N344" s="24">
        <v>0</v>
      </c>
      <c r="O344" s="53">
        <v>2.8</v>
      </c>
    </row>
    <row r="345" spans="1:15" ht="16.5" thickBot="1" x14ac:dyDescent="0.3">
      <c r="A345" s="56" t="s">
        <v>53</v>
      </c>
      <c r="B345" s="57"/>
      <c r="C345" s="67">
        <f>SUM(C341:C344)</f>
        <v>540</v>
      </c>
      <c r="D345" s="58">
        <f>SUM(D341:D344)</f>
        <v>18.97</v>
      </c>
      <c r="E345" s="58">
        <f t="shared" ref="E345:O345" si="73">SUM(E341:E344)</f>
        <v>20.55</v>
      </c>
      <c r="F345" s="58">
        <f t="shared" si="73"/>
        <v>82.030000000000015</v>
      </c>
      <c r="G345" s="58">
        <f t="shared" si="73"/>
        <v>593.33000000000004</v>
      </c>
      <c r="H345" s="58">
        <f t="shared" si="73"/>
        <v>0.3135</v>
      </c>
      <c r="I345" s="58">
        <f t="shared" si="73"/>
        <v>7.4770000000000003</v>
      </c>
      <c r="J345" s="58">
        <f t="shared" si="73"/>
        <v>64.900000000000006</v>
      </c>
      <c r="K345" s="58">
        <f t="shared" si="73"/>
        <v>2.1280000000000001</v>
      </c>
      <c r="L345" s="58" t="e">
        <f t="shared" si="73"/>
        <v>#REF!</v>
      </c>
      <c r="M345" s="58" t="e">
        <f t="shared" si="73"/>
        <v>#REF!</v>
      </c>
      <c r="N345" s="58">
        <f t="shared" si="73"/>
        <v>76.308000000000007</v>
      </c>
      <c r="O345" s="58">
        <f t="shared" si="73"/>
        <v>10.617000000000001</v>
      </c>
    </row>
    <row r="346" spans="1:15" ht="16.5" thickTop="1" x14ac:dyDescent="0.25">
      <c r="A346" s="16" t="s">
        <v>54</v>
      </c>
      <c r="B346" s="17"/>
      <c r="C346" s="34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6"/>
    </row>
    <row r="347" spans="1:15" ht="60" x14ac:dyDescent="0.25">
      <c r="A347" s="21" t="s">
        <v>55</v>
      </c>
      <c r="B347" s="22" t="s">
        <v>56</v>
      </c>
      <c r="C347" s="23">
        <v>240</v>
      </c>
      <c r="D347" s="28">
        <v>6.96</v>
      </c>
      <c r="E347" s="28">
        <v>6</v>
      </c>
      <c r="F347" s="28">
        <v>9.6</v>
      </c>
      <c r="G347" s="28">
        <v>120</v>
      </c>
      <c r="H347" s="28">
        <v>9.6000000000000002E-2</v>
      </c>
      <c r="I347" s="28">
        <v>1.68</v>
      </c>
      <c r="J347" s="28">
        <v>4.8000000000000001E-2</v>
      </c>
      <c r="K347" s="28">
        <v>0</v>
      </c>
      <c r="L347" s="28">
        <v>288</v>
      </c>
      <c r="M347" s="28">
        <v>216</v>
      </c>
      <c r="N347" s="28">
        <v>33.6</v>
      </c>
      <c r="O347" s="54">
        <v>0.24</v>
      </c>
    </row>
    <row r="348" spans="1:15" ht="60" x14ac:dyDescent="0.25">
      <c r="A348" s="47" t="s">
        <v>57</v>
      </c>
      <c r="B348" s="68" t="s">
        <v>58</v>
      </c>
      <c r="C348" s="69">
        <v>60</v>
      </c>
      <c r="D348" s="49">
        <v>5.48</v>
      </c>
      <c r="E348" s="49">
        <v>6.53</v>
      </c>
      <c r="F348" s="49">
        <v>26.75</v>
      </c>
      <c r="G348" s="49">
        <v>181.44</v>
      </c>
      <c r="H348" s="49">
        <v>0.05</v>
      </c>
      <c r="I348" s="49">
        <v>0.12</v>
      </c>
      <c r="J348" s="49">
        <v>0.08</v>
      </c>
      <c r="K348" s="49">
        <v>0.48</v>
      </c>
      <c r="L348" s="49">
        <v>39.6</v>
      </c>
      <c r="M348" s="49">
        <v>74.400000000000006</v>
      </c>
      <c r="N348" s="49">
        <v>8.4</v>
      </c>
      <c r="O348" s="69">
        <v>0.48</v>
      </c>
    </row>
    <row r="349" spans="1:15" ht="16.5" thickBot="1" x14ac:dyDescent="0.3">
      <c r="A349" s="56" t="s">
        <v>59</v>
      </c>
      <c r="B349" s="57"/>
      <c r="C349" s="70">
        <f>SUM(C347:C348)</f>
        <v>300</v>
      </c>
      <c r="D349" s="71">
        <f>SUM(D347:D348)</f>
        <v>12.440000000000001</v>
      </c>
      <c r="E349" s="71">
        <f t="shared" ref="E349:O349" si="74">SUM(E347:E348)</f>
        <v>12.530000000000001</v>
      </c>
      <c r="F349" s="71">
        <f t="shared" si="74"/>
        <v>36.35</v>
      </c>
      <c r="G349" s="71">
        <f t="shared" si="74"/>
        <v>301.44</v>
      </c>
      <c r="H349" s="71">
        <f t="shared" si="74"/>
        <v>0.14600000000000002</v>
      </c>
      <c r="I349" s="71">
        <f t="shared" si="74"/>
        <v>1.7999999999999998</v>
      </c>
      <c r="J349" s="71">
        <f t="shared" si="74"/>
        <v>0.128</v>
      </c>
      <c r="K349" s="71">
        <f t="shared" si="74"/>
        <v>0.48</v>
      </c>
      <c r="L349" s="71">
        <f t="shared" si="74"/>
        <v>327.60000000000002</v>
      </c>
      <c r="M349" s="71">
        <f t="shared" si="74"/>
        <v>290.39999999999998</v>
      </c>
      <c r="N349" s="71">
        <f t="shared" si="74"/>
        <v>42</v>
      </c>
      <c r="O349" s="71">
        <f t="shared" si="74"/>
        <v>0.72</v>
      </c>
    </row>
    <row r="350" spans="1:15" ht="17.25" thickTop="1" thickBot="1" x14ac:dyDescent="0.3">
      <c r="A350" s="72" t="s">
        <v>60</v>
      </c>
      <c r="B350" s="73"/>
      <c r="C350" s="74"/>
      <c r="D350" s="71">
        <f>D330+D339+D345</f>
        <v>65.78</v>
      </c>
      <c r="E350" s="71">
        <f t="shared" ref="E350:O350" si="75">E330+E339+E345</f>
        <v>72.64</v>
      </c>
      <c r="F350" s="71">
        <f t="shared" si="75"/>
        <v>284.13000000000005</v>
      </c>
      <c r="G350" s="71">
        <f t="shared" si="75"/>
        <v>2098.25</v>
      </c>
      <c r="H350" s="71">
        <f t="shared" si="75"/>
        <v>1.0705</v>
      </c>
      <c r="I350" s="71">
        <f t="shared" si="75"/>
        <v>64.171999999999997</v>
      </c>
      <c r="J350" s="71">
        <f t="shared" si="75"/>
        <v>278.15639999999996</v>
      </c>
      <c r="K350" s="71">
        <f t="shared" si="75"/>
        <v>6.2950000000000008</v>
      </c>
      <c r="L350" s="71" t="e">
        <f t="shared" si="75"/>
        <v>#REF!</v>
      </c>
      <c r="M350" s="71" t="e">
        <f t="shared" si="75"/>
        <v>#REF!</v>
      </c>
      <c r="N350" s="71">
        <f t="shared" si="75"/>
        <v>211.91800000000001</v>
      </c>
      <c r="O350" s="71">
        <f t="shared" si="75"/>
        <v>17.242000000000001</v>
      </c>
    </row>
    <row r="351" spans="1:15" ht="17.25" thickTop="1" thickBot="1" x14ac:dyDescent="0.3">
      <c r="A351" s="72" t="s">
        <v>61</v>
      </c>
      <c r="B351" s="73"/>
      <c r="C351" s="74"/>
      <c r="D351" s="71">
        <f>D330+D339+D349</f>
        <v>59.25</v>
      </c>
      <c r="E351" s="71">
        <f t="shared" ref="E351:O351" si="76">E330+E339+E349</f>
        <v>64.62</v>
      </c>
      <c r="F351" s="71">
        <f t="shared" si="76"/>
        <v>238.45000000000002</v>
      </c>
      <c r="G351" s="71">
        <f t="shared" si="76"/>
        <v>1806.3600000000001</v>
      </c>
      <c r="H351" s="71">
        <f t="shared" si="76"/>
        <v>0.90300000000000002</v>
      </c>
      <c r="I351" s="71">
        <f t="shared" si="76"/>
        <v>58.49499999999999</v>
      </c>
      <c r="J351" s="71">
        <f t="shared" si="76"/>
        <v>213.38439999999997</v>
      </c>
      <c r="K351" s="71">
        <f t="shared" si="76"/>
        <v>4.6470000000000002</v>
      </c>
      <c r="L351" s="71">
        <f t="shared" si="76"/>
        <v>982.62</v>
      </c>
      <c r="M351" s="71">
        <f t="shared" si="76"/>
        <v>944.72</v>
      </c>
      <c r="N351" s="71">
        <f t="shared" si="76"/>
        <v>177.60999999999999</v>
      </c>
      <c r="O351" s="71">
        <f t="shared" si="76"/>
        <v>7.3449999999999989</v>
      </c>
    </row>
    <row r="352" spans="1:15" ht="17.25" thickTop="1" thickBot="1" x14ac:dyDescent="0.3">
      <c r="A352" s="75" t="s">
        <v>62</v>
      </c>
      <c r="B352" s="76"/>
      <c r="C352" s="77"/>
      <c r="D352" s="78">
        <f>D330+D339+D345+D349</f>
        <v>78.22</v>
      </c>
      <c r="E352" s="78">
        <f t="shared" ref="E352:O352" si="77">E330+E339+E345+E349</f>
        <v>85.17</v>
      </c>
      <c r="F352" s="78">
        <f t="shared" si="77"/>
        <v>320.48000000000008</v>
      </c>
      <c r="G352" s="78">
        <f t="shared" si="77"/>
        <v>2399.69</v>
      </c>
      <c r="H352" s="78">
        <f t="shared" si="77"/>
        <v>1.2164999999999999</v>
      </c>
      <c r="I352" s="78">
        <f t="shared" si="77"/>
        <v>65.971999999999994</v>
      </c>
      <c r="J352" s="78">
        <f t="shared" si="77"/>
        <v>278.28439999999995</v>
      </c>
      <c r="K352" s="78">
        <f t="shared" si="77"/>
        <v>6.7750000000000004</v>
      </c>
      <c r="L352" s="78" t="e">
        <f t="shared" si="77"/>
        <v>#REF!</v>
      </c>
      <c r="M352" s="78" t="e">
        <f t="shared" si="77"/>
        <v>#REF!</v>
      </c>
      <c r="N352" s="78">
        <f t="shared" si="77"/>
        <v>253.91800000000001</v>
      </c>
      <c r="O352" s="78">
        <f t="shared" si="77"/>
        <v>17.962</v>
      </c>
    </row>
    <row r="353" spans="1:15" x14ac:dyDescent="0.25">
      <c r="A353" s="2"/>
      <c r="B353" s="2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4" t="s">
        <v>0</v>
      </c>
    </row>
    <row r="354" spans="1:15" ht="16.5" thickBot="1" x14ac:dyDescent="0.3">
      <c r="A354" s="5" t="s">
        <v>258</v>
      </c>
      <c r="B354" s="2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x14ac:dyDescent="0.25">
      <c r="A355" s="6" t="s">
        <v>2</v>
      </c>
      <c r="B355" s="7" t="s">
        <v>3</v>
      </c>
      <c r="C355" s="7" t="s">
        <v>4</v>
      </c>
      <c r="D355" s="8" t="s">
        <v>5</v>
      </c>
      <c r="E355" s="8"/>
      <c r="F355" s="8"/>
      <c r="G355" s="9" t="s">
        <v>6</v>
      </c>
      <c r="H355" s="8" t="s">
        <v>7</v>
      </c>
      <c r="I355" s="8"/>
      <c r="J355" s="8"/>
      <c r="K355" s="8"/>
      <c r="L355" s="8" t="s">
        <v>8</v>
      </c>
      <c r="M355" s="8"/>
      <c r="N355" s="8"/>
      <c r="O355" s="10"/>
    </row>
    <row r="356" spans="1:15" ht="32.25" thickBot="1" x14ac:dyDescent="0.3">
      <c r="A356" s="11"/>
      <c r="B356" s="12"/>
      <c r="C356" s="12"/>
      <c r="D356" s="13" t="s">
        <v>9</v>
      </c>
      <c r="E356" s="13" t="s">
        <v>10</v>
      </c>
      <c r="F356" s="13" t="s">
        <v>11</v>
      </c>
      <c r="G356" s="14"/>
      <c r="H356" s="13" t="s">
        <v>12</v>
      </c>
      <c r="I356" s="13" t="s">
        <v>13</v>
      </c>
      <c r="J356" s="13" t="s">
        <v>14</v>
      </c>
      <c r="K356" s="13" t="s">
        <v>15</v>
      </c>
      <c r="L356" s="13" t="s">
        <v>16</v>
      </c>
      <c r="M356" s="13" t="s">
        <v>17</v>
      </c>
      <c r="N356" s="13" t="s">
        <v>18</v>
      </c>
      <c r="O356" s="15" t="s">
        <v>19</v>
      </c>
    </row>
    <row r="357" spans="1:15" ht="16.5" thickTop="1" x14ac:dyDescent="0.25">
      <c r="A357" s="16" t="s">
        <v>20</v>
      </c>
      <c r="B357" s="17"/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79"/>
    </row>
    <row r="358" spans="1:15" ht="78.75" x14ac:dyDescent="0.25">
      <c r="A358" s="21" t="s">
        <v>64</v>
      </c>
      <c r="B358" s="22" t="s">
        <v>65</v>
      </c>
      <c r="C358" s="23">
        <v>170</v>
      </c>
      <c r="D358" s="24">
        <v>14.97</v>
      </c>
      <c r="E358" s="24">
        <v>5.2130000000000001</v>
      </c>
      <c r="F358" s="24">
        <v>37.81</v>
      </c>
      <c r="G358" s="24">
        <v>257.19</v>
      </c>
      <c r="H358" s="24">
        <v>0.21</v>
      </c>
      <c r="I358" s="24">
        <v>0.02</v>
      </c>
      <c r="J358" s="24">
        <v>182</v>
      </c>
      <c r="K358" s="24">
        <v>0.72</v>
      </c>
      <c r="L358" s="24">
        <v>135.82</v>
      </c>
      <c r="M358" s="24">
        <v>184.55</v>
      </c>
      <c r="N358" s="24">
        <v>40</v>
      </c>
      <c r="O358" s="53">
        <v>0.5</v>
      </c>
    </row>
    <row r="359" spans="1:15" ht="47.25" x14ac:dyDescent="0.25">
      <c r="A359" s="21" t="s">
        <v>66</v>
      </c>
      <c r="B359" s="22" t="s">
        <v>67</v>
      </c>
      <c r="C359" s="23">
        <v>60</v>
      </c>
      <c r="D359" s="24">
        <v>2.74</v>
      </c>
      <c r="E359" s="24">
        <v>14.28</v>
      </c>
      <c r="F359" s="24">
        <v>18</v>
      </c>
      <c r="G359" s="24">
        <v>207.52</v>
      </c>
      <c r="H359" s="24">
        <v>0.05</v>
      </c>
      <c r="I359" s="24">
        <v>0</v>
      </c>
      <c r="J359" s="24">
        <v>60</v>
      </c>
      <c r="K359" s="24">
        <v>0.3</v>
      </c>
      <c r="L359" s="24">
        <v>49.2</v>
      </c>
      <c r="M359" s="24">
        <v>13</v>
      </c>
      <c r="N359" s="24">
        <v>6.05</v>
      </c>
      <c r="O359" s="24">
        <v>1.28</v>
      </c>
    </row>
    <row r="360" spans="1:15" ht="60" x14ac:dyDescent="0.25">
      <c r="A360" s="21" t="s">
        <v>42</v>
      </c>
      <c r="B360" s="22" t="s">
        <v>68</v>
      </c>
      <c r="C360" s="23">
        <v>100</v>
      </c>
      <c r="D360" s="24">
        <v>1.5</v>
      </c>
      <c r="E360" s="24">
        <v>0.5</v>
      </c>
      <c r="F360" s="24">
        <v>21</v>
      </c>
      <c r="G360" s="24">
        <v>96</v>
      </c>
      <c r="H360" s="24">
        <v>0.04</v>
      </c>
      <c r="I360" s="24">
        <v>10</v>
      </c>
      <c r="J360" s="24">
        <v>0</v>
      </c>
      <c r="K360" s="24">
        <v>0.4</v>
      </c>
      <c r="L360" s="24">
        <v>8</v>
      </c>
      <c r="M360" s="24">
        <v>28</v>
      </c>
      <c r="N360" s="24">
        <v>42</v>
      </c>
      <c r="O360" s="53">
        <v>0.6</v>
      </c>
    </row>
    <row r="361" spans="1:15" ht="60" x14ac:dyDescent="0.25">
      <c r="A361" s="21" t="s">
        <v>69</v>
      </c>
      <c r="B361" s="22" t="s">
        <v>70</v>
      </c>
      <c r="C361" s="23">
        <v>200</v>
      </c>
      <c r="D361" s="24">
        <v>0.1</v>
      </c>
      <c r="E361" s="24">
        <v>0</v>
      </c>
      <c r="F361" s="24">
        <v>15.2</v>
      </c>
      <c r="G361" s="24">
        <v>61</v>
      </c>
      <c r="H361" s="24">
        <v>0</v>
      </c>
      <c r="I361" s="24">
        <v>2.8</v>
      </c>
      <c r="J361" s="24">
        <v>0</v>
      </c>
      <c r="K361" s="24">
        <v>0</v>
      </c>
      <c r="L361" s="24">
        <v>14.2</v>
      </c>
      <c r="M361" s="24">
        <v>4</v>
      </c>
      <c r="N361" s="24">
        <v>2</v>
      </c>
      <c r="O361" s="53">
        <v>0.4</v>
      </c>
    </row>
    <row r="362" spans="1:15" ht="16.5" thickBot="1" x14ac:dyDescent="0.3">
      <c r="A362" s="30" t="s">
        <v>29</v>
      </c>
      <c r="B362" s="31"/>
      <c r="C362" s="70">
        <f>SUM(C358:C361)</f>
        <v>530</v>
      </c>
      <c r="D362" s="58">
        <f>SUM(D358:D361)</f>
        <v>19.310000000000002</v>
      </c>
      <c r="E362" s="58">
        <f t="shared" ref="E362:O362" si="78">SUM(E358:E361)</f>
        <v>19.992999999999999</v>
      </c>
      <c r="F362" s="58">
        <f t="shared" si="78"/>
        <v>92.01</v>
      </c>
      <c r="G362" s="58">
        <f t="shared" si="78"/>
        <v>621.71</v>
      </c>
      <c r="H362" s="58">
        <f t="shared" si="78"/>
        <v>0.3</v>
      </c>
      <c r="I362" s="58">
        <f t="shared" si="78"/>
        <v>12.82</v>
      </c>
      <c r="J362" s="58">
        <f t="shared" si="78"/>
        <v>242</v>
      </c>
      <c r="K362" s="58">
        <f t="shared" si="78"/>
        <v>1.42</v>
      </c>
      <c r="L362" s="58">
        <f t="shared" si="78"/>
        <v>207.21999999999997</v>
      </c>
      <c r="M362" s="58">
        <f t="shared" si="78"/>
        <v>229.55</v>
      </c>
      <c r="N362" s="58">
        <f t="shared" si="78"/>
        <v>90.05</v>
      </c>
      <c r="O362" s="58">
        <f t="shared" si="78"/>
        <v>2.78</v>
      </c>
    </row>
    <row r="363" spans="1:15" ht="16.5" thickTop="1" x14ac:dyDescent="0.25">
      <c r="A363" s="16" t="s">
        <v>30</v>
      </c>
      <c r="B363" s="17"/>
      <c r="C363" s="34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6"/>
    </row>
    <row r="364" spans="1:15" ht="60" x14ac:dyDescent="0.25">
      <c r="A364" s="21" t="s">
        <v>71</v>
      </c>
      <c r="B364" s="22" t="s">
        <v>72</v>
      </c>
      <c r="C364" s="23">
        <v>70</v>
      </c>
      <c r="D364" s="24">
        <v>1.68</v>
      </c>
      <c r="E364" s="24">
        <v>4.97</v>
      </c>
      <c r="F364" s="24">
        <v>7.28</v>
      </c>
      <c r="G364" s="24">
        <v>80.5</v>
      </c>
      <c r="H364" s="24">
        <v>0.02</v>
      </c>
      <c r="I364" s="24">
        <v>5.53</v>
      </c>
      <c r="J364" s="24">
        <v>0</v>
      </c>
      <c r="K364" s="24">
        <v>2.66</v>
      </c>
      <c r="L364" s="24">
        <v>30.8</v>
      </c>
      <c r="M364" s="24">
        <v>40.6</v>
      </c>
      <c r="N364" s="24">
        <v>21</v>
      </c>
      <c r="O364" s="53">
        <v>1.19</v>
      </c>
    </row>
    <row r="365" spans="1:15" ht="47.25" x14ac:dyDescent="0.25">
      <c r="A365" s="21" t="s">
        <v>73</v>
      </c>
      <c r="B365" s="22" t="s">
        <v>74</v>
      </c>
      <c r="C365" s="23">
        <v>230</v>
      </c>
      <c r="D365" s="24">
        <v>2.67</v>
      </c>
      <c r="E365" s="24">
        <v>4.8099999999999996</v>
      </c>
      <c r="F365" s="24">
        <v>9.43</v>
      </c>
      <c r="G365" s="24">
        <v>89.24</v>
      </c>
      <c r="H365" s="24">
        <v>5.9799999999999999E-2</v>
      </c>
      <c r="I365" s="24">
        <v>8.4410000000000007</v>
      </c>
      <c r="J365" s="24">
        <v>85</v>
      </c>
      <c r="K365" s="24">
        <v>0.23</v>
      </c>
      <c r="L365" s="24">
        <v>89.83</v>
      </c>
      <c r="M365" s="24">
        <v>85.39</v>
      </c>
      <c r="N365" s="24">
        <v>18.399999999999999</v>
      </c>
      <c r="O365" s="53">
        <v>0.09</v>
      </c>
    </row>
    <row r="366" spans="1:15" ht="31.5" x14ac:dyDescent="0.25">
      <c r="A366" s="80" t="s">
        <v>75</v>
      </c>
      <c r="B366" s="81" t="s">
        <v>76</v>
      </c>
      <c r="C366" s="82">
        <v>210</v>
      </c>
      <c r="D366" s="83">
        <v>20.399999999999999</v>
      </c>
      <c r="E366" s="83">
        <v>20.12</v>
      </c>
      <c r="F366" s="83">
        <v>60.02</v>
      </c>
      <c r="G366" s="83">
        <v>505.28</v>
      </c>
      <c r="H366" s="24">
        <v>0.12</v>
      </c>
      <c r="I366" s="24">
        <v>11.2</v>
      </c>
      <c r="J366" s="24">
        <v>163</v>
      </c>
      <c r="K366" s="24">
        <v>4.1100000000000003</v>
      </c>
      <c r="L366" s="24">
        <v>130.25</v>
      </c>
      <c r="M366" s="24">
        <v>124.4</v>
      </c>
      <c r="N366" s="24">
        <v>16.5</v>
      </c>
      <c r="O366" s="53">
        <v>0.05</v>
      </c>
    </row>
    <row r="367" spans="1:15" ht="60" x14ac:dyDescent="0.25">
      <c r="A367" s="21" t="s">
        <v>77</v>
      </c>
      <c r="B367" s="22" t="s">
        <v>26</v>
      </c>
      <c r="C367" s="23">
        <v>60</v>
      </c>
      <c r="D367" s="24">
        <v>4.5599999999999996</v>
      </c>
      <c r="E367" s="24">
        <v>0.48</v>
      </c>
      <c r="F367" s="24">
        <v>29.52</v>
      </c>
      <c r="G367" s="24">
        <v>141</v>
      </c>
      <c r="H367" s="24">
        <v>6.6000000000000003E-2</v>
      </c>
      <c r="I367" s="24">
        <v>0</v>
      </c>
      <c r="J367" s="24">
        <v>0</v>
      </c>
      <c r="K367" s="24">
        <v>0.66</v>
      </c>
      <c r="L367" s="24">
        <v>12</v>
      </c>
      <c r="M367" s="24">
        <v>39</v>
      </c>
      <c r="N367" s="24">
        <v>8.4</v>
      </c>
      <c r="O367" s="53">
        <v>0.66</v>
      </c>
    </row>
    <row r="368" spans="1:15" ht="47.25" x14ac:dyDescent="0.25">
      <c r="A368" s="84" t="s">
        <v>78</v>
      </c>
      <c r="B368" s="85" t="s">
        <v>79</v>
      </c>
      <c r="C368" s="86">
        <v>200</v>
      </c>
      <c r="D368" s="87">
        <v>0.2</v>
      </c>
      <c r="E368" s="87">
        <v>0.1</v>
      </c>
      <c r="F368" s="87">
        <v>10.7</v>
      </c>
      <c r="G368" s="87">
        <v>44</v>
      </c>
      <c r="H368" s="87">
        <v>0.01</v>
      </c>
      <c r="I368" s="87">
        <v>28.4</v>
      </c>
      <c r="J368" s="87">
        <v>0</v>
      </c>
      <c r="K368" s="87">
        <v>0.1</v>
      </c>
      <c r="L368" s="87">
        <v>7.5</v>
      </c>
      <c r="M368" s="87">
        <v>6.4</v>
      </c>
      <c r="N368" s="87">
        <v>6.1</v>
      </c>
      <c r="O368" s="88">
        <v>0.28999999999999998</v>
      </c>
    </row>
    <row r="369" spans="1:15" ht="16.5" thickBot="1" x14ac:dyDescent="0.3">
      <c r="A369" s="89" t="s">
        <v>46</v>
      </c>
      <c r="B369" s="90"/>
      <c r="C369" s="70">
        <f t="shared" ref="C369:O369" si="79">SUM(C364:C368)</f>
        <v>770</v>
      </c>
      <c r="D369" s="58">
        <f t="shared" si="79"/>
        <v>29.509999999999998</v>
      </c>
      <c r="E369" s="58">
        <f t="shared" si="79"/>
        <v>30.48</v>
      </c>
      <c r="F369" s="58">
        <f t="shared" si="79"/>
        <v>116.95</v>
      </c>
      <c r="G369" s="58">
        <f t="shared" si="79"/>
        <v>860.02</v>
      </c>
      <c r="H369" s="58">
        <f t="shared" si="79"/>
        <v>0.27579999999999999</v>
      </c>
      <c r="I369" s="58">
        <f t="shared" si="79"/>
        <v>53.570999999999998</v>
      </c>
      <c r="J369" s="58">
        <f t="shared" si="79"/>
        <v>248</v>
      </c>
      <c r="K369" s="58">
        <f t="shared" si="79"/>
        <v>7.76</v>
      </c>
      <c r="L369" s="58">
        <f t="shared" si="79"/>
        <v>270.38</v>
      </c>
      <c r="M369" s="58">
        <f t="shared" si="79"/>
        <v>295.78999999999996</v>
      </c>
      <c r="N369" s="58">
        <f t="shared" si="79"/>
        <v>70.399999999999991</v>
      </c>
      <c r="O369" s="58">
        <f t="shared" si="79"/>
        <v>2.2800000000000002</v>
      </c>
    </row>
    <row r="370" spans="1:15" ht="17.25" thickTop="1" thickBot="1" x14ac:dyDescent="0.3">
      <c r="A370" s="91" t="s">
        <v>47</v>
      </c>
      <c r="B370" s="92"/>
      <c r="C370" s="62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4"/>
    </row>
    <row r="371" spans="1:15" ht="16.5" thickTop="1" x14ac:dyDescent="0.25">
      <c r="A371" s="60" t="s">
        <v>47</v>
      </c>
      <c r="B371" s="61"/>
      <c r="C371" s="62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4"/>
    </row>
    <row r="372" spans="1:15" ht="63" x14ac:dyDescent="0.25">
      <c r="A372" s="93" t="s">
        <v>80</v>
      </c>
      <c r="B372" s="94" t="s">
        <v>81</v>
      </c>
      <c r="C372" s="95">
        <v>105</v>
      </c>
      <c r="D372" s="96">
        <v>8.8800000000000008</v>
      </c>
      <c r="E372" s="96">
        <v>13.22</v>
      </c>
      <c r="F372" s="96">
        <v>10.67</v>
      </c>
      <c r="G372" s="96">
        <v>164</v>
      </c>
      <c r="H372" s="96">
        <v>5.7599999999999998E-2</v>
      </c>
      <c r="I372" s="96">
        <v>2.1000000000000001E-2</v>
      </c>
      <c r="J372" s="96">
        <v>2.691E-2</v>
      </c>
      <c r="K372" s="96">
        <v>0.44550000000000001</v>
      </c>
      <c r="L372" s="96">
        <v>26.0625</v>
      </c>
      <c r="M372" s="96">
        <v>126.32250000000001</v>
      </c>
      <c r="N372" s="96">
        <v>17.13</v>
      </c>
      <c r="O372" s="97">
        <v>0.06</v>
      </c>
    </row>
    <row r="373" spans="1:15" ht="47.25" x14ac:dyDescent="0.25">
      <c r="A373" s="21" t="s">
        <v>82</v>
      </c>
      <c r="B373" s="43" t="s">
        <v>83</v>
      </c>
      <c r="C373" s="23">
        <v>150</v>
      </c>
      <c r="D373" s="24">
        <v>6.58</v>
      </c>
      <c r="E373" s="24">
        <v>5.0199999999999996</v>
      </c>
      <c r="F373" s="24">
        <v>34.450000000000003</v>
      </c>
      <c r="G373" s="24">
        <v>217.64</v>
      </c>
      <c r="H373" s="24">
        <v>5.7000000000000002E-2</v>
      </c>
      <c r="I373" s="24">
        <v>0</v>
      </c>
      <c r="J373" s="24">
        <v>175</v>
      </c>
      <c r="K373" s="24">
        <v>0.79500000000000004</v>
      </c>
      <c r="L373" s="24">
        <v>70.28</v>
      </c>
      <c r="M373" s="24">
        <v>177.95</v>
      </c>
      <c r="N373" s="24">
        <v>8.1</v>
      </c>
      <c r="O373" s="53">
        <v>0.08</v>
      </c>
    </row>
    <row r="374" spans="1:15" ht="60" x14ac:dyDescent="0.25">
      <c r="A374" s="21" t="s">
        <v>40</v>
      </c>
      <c r="B374" s="22" t="s">
        <v>41</v>
      </c>
      <c r="C374" s="23">
        <v>50</v>
      </c>
      <c r="D374" s="24">
        <v>3.3</v>
      </c>
      <c r="E374" s="24">
        <v>0.6</v>
      </c>
      <c r="F374" s="24">
        <v>16.7</v>
      </c>
      <c r="G374" s="24">
        <v>87</v>
      </c>
      <c r="H374" s="24">
        <v>0.09</v>
      </c>
      <c r="I374" s="24">
        <v>0</v>
      </c>
      <c r="J374" s="24">
        <v>0</v>
      </c>
      <c r="K374" s="24">
        <v>0.7</v>
      </c>
      <c r="L374" s="24">
        <v>17.5</v>
      </c>
      <c r="M374" s="24">
        <v>79</v>
      </c>
      <c r="N374" s="24">
        <v>23.5</v>
      </c>
      <c r="O374" s="53">
        <v>1.95</v>
      </c>
    </row>
    <row r="375" spans="1:15" ht="60" x14ac:dyDescent="0.25">
      <c r="A375" s="21" t="s">
        <v>84</v>
      </c>
      <c r="B375" s="22" t="s">
        <v>85</v>
      </c>
      <c r="C375" s="23">
        <v>200</v>
      </c>
      <c r="D375" s="24">
        <v>1.4</v>
      </c>
      <c r="E375" s="24">
        <v>0</v>
      </c>
      <c r="F375" s="24">
        <v>17.8</v>
      </c>
      <c r="G375" s="24">
        <v>136.80000000000001</v>
      </c>
      <c r="H375" s="24">
        <v>0.09</v>
      </c>
      <c r="I375" s="24">
        <v>7.0000000000000007E-2</v>
      </c>
      <c r="J375" s="24">
        <v>2E-3</v>
      </c>
      <c r="K375" s="24">
        <v>0.98</v>
      </c>
      <c r="L375" s="24">
        <v>119.8</v>
      </c>
      <c r="M375" s="24">
        <v>153.30000000000001</v>
      </c>
      <c r="N375" s="24">
        <v>0.28000000000000003</v>
      </c>
      <c r="O375" s="98">
        <v>0.31</v>
      </c>
    </row>
    <row r="376" spans="1:15" ht="16.5" thickBot="1" x14ac:dyDescent="0.3">
      <c r="A376" s="56" t="s">
        <v>86</v>
      </c>
      <c r="B376" s="57"/>
      <c r="C376" s="70">
        <f>SUM(C372:C375)</f>
        <v>505</v>
      </c>
      <c r="D376" s="58">
        <f t="shared" ref="D376:O376" si="80">SUM(D372:D375)</f>
        <v>20.16</v>
      </c>
      <c r="E376" s="58">
        <f t="shared" si="80"/>
        <v>18.840000000000003</v>
      </c>
      <c r="F376" s="58">
        <f t="shared" si="80"/>
        <v>79.62</v>
      </c>
      <c r="G376" s="58">
        <f t="shared" si="80"/>
        <v>605.44000000000005</v>
      </c>
      <c r="H376" s="58">
        <f t="shared" si="80"/>
        <v>0.29459999999999997</v>
      </c>
      <c r="I376" s="58">
        <f t="shared" si="80"/>
        <v>9.1000000000000011E-2</v>
      </c>
      <c r="J376" s="58">
        <f t="shared" si="80"/>
        <v>175.02891</v>
      </c>
      <c r="K376" s="58">
        <f t="shared" si="80"/>
        <v>2.9204999999999997</v>
      </c>
      <c r="L376" s="58">
        <f t="shared" si="80"/>
        <v>233.64249999999998</v>
      </c>
      <c r="M376" s="58">
        <f t="shared" si="80"/>
        <v>536.57249999999999</v>
      </c>
      <c r="N376" s="58">
        <f t="shared" si="80"/>
        <v>49.01</v>
      </c>
      <c r="O376" s="58">
        <f t="shared" si="80"/>
        <v>2.4</v>
      </c>
    </row>
    <row r="377" spans="1:15" ht="16.5" thickTop="1" x14ac:dyDescent="0.25">
      <c r="A377" s="16" t="s">
        <v>54</v>
      </c>
      <c r="B377" s="17"/>
      <c r="C377" s="34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6"/>
    </row>
    <row r="378" spans="1:15" ht="60" x14ac:dyDescent="0.25">
      <c r="A378" s="21" t="s">
        <v>55</v>
      </c>
      <c r="B378" s="22" t="s">
        <v>87</v>
      </c>
      <c r="C378" s="23">
        <v>225</v>
      </c>
      <c r="D378" s="24">
        <v>6.52</v>
      </c>
      <c r="E378" s="24">
        <v>5.63</v>
      </c>
      <c r="F378" s="24">
        <v>9</v>
      </c>
      <c r="G378" s="24">
        <v>112.5</v>
      </c>
      <c r="H378" s="24">
        <v>0.09</v>
      </c>
      <c r="I378" s="24">
        <v>1.575</v>
      </c>
      <c r="J378" s="24">
        <v>4.4999999999999998E-2</v>
      </c>
      <c r="K378" s="24">
        <v>0</v>
      </c>
      <c r="L378" s="24">
        <v>270</v>
      </c>
      <c r="M378" s="24">
        <v>202.5</v>
      </c>
      <c r="N378" s="24">
        <v>31.5</v>
      </c>
      <c r="O378" s="53">
        <v>0.22500000000000001</v>
      </c>
    </row>
    <row r="379" spans="1:15" ht="60" x14ac:dyDescent="0.25">
      <c r="A379" s="47" t="s">
        <v>88</v>
      </c>
      <c r="B379" s="99" t="s">
        <v>89</v>
      </c>
      <c r="C379" s="49">
        <v>75</v>
      </c>
      <c r="D379" s="50">
        <v>5.9</v>
      </c>
      <c r="E379" s="50">
        <v>4</v>
      </c>
      <c r="F379" s="50">
        <v>39.630000000000003</v>
      </c>
      <c r="G379" s="50">
        <v>218</v>
      </c>
      <c r="H379" s="50">
        <v>0.02</v>
      </c>
      <c r="I379" s="50">
        <v>16.39</v>
      </c>
      <c r="J379" s="50">
        <v>0.05</v>
      </c>
      <c r="K379" s="50">
        <v>0.47</v>
      </c>
      <c r="L379" s="50">
        <v>57.9</v>
      </c>
      <c r="M379" s="50">
        <v>46.5</v>
      </c>
      <c r="N379" s="50">
        <v>8.25</v>
      </c>
      <c r="O379" s="52">
        <v>0.87</v>
      </c>
    </row>
    <row r="380" spans="1:15" ht="16.5" thickBot="1" x14ac:dyDescent="0.3">
      <c r="A380" s="56" t="s">
        <v>59</v>
      </c>
      <c r="B380" s="57"/>
      <c r="C380" s="70">
        <f>SUM(C378:C379)</f>
        <v>300</v>
      </c>
      <c r="D380" s="58">
        <f>SUM(D378:D379)</f>
        <v>12.42</v>
      </c>
      <c r="E380" s="58">
        <f t="shared" ref="E380:O380" si="81">SUM(E378:E379)</f>
        <v>9.629999999999999</v>
      </c>
      <c r="F380" s="58">
        <f t="shared" si="81"/>
        <v>48.63</v>
      </c>
      <c r="G380" s="58">
        <f t="shared" si="81"/>
        <v>330.5</v>
      </c>
      <c r="H380" s="58">
        <f t="shared" si="81"/>
        <v>0.11</v>
      </c>
      <c r="I380" s="58">
        <f t="shared" si="81"/>
        <v>17.965</v>
      </c>
      <c r="J380" s="58">
        <f t="shared" si="81"/>
        <v>9.5000000000000001E-2</v>
      </c>
      <c r="K380" s="58">
        <f t="shared" si="81"/>
        <v>0.47</v>
      </c>
      <c r="L380" s="58">
        <f t="shared" si="81"/>
        <v>327.9</v>
      </c>
      <c r="M380" s="58">
        <f t="shared" si="81"/>
        <v>249</v>
      </c>
      <c r="N380" s="58">
        <f t="shared" si="81"/>
        <v>39.75</v>
      </c>
      <c r="O380" s="58">
        <f t="shared" si="81"/>
        <v>1.095</v>
      </c>
    </row>
    <row r="381" spans="1:15" ht="17.25" thickTop="1" thickBot="1" x14ac:dyDescent="0.3">
      <c r="A381" s="100" t="s">
        <v>90</v>
      </c>
      <c r="B381" s="101"/>
      <c r="C381" s="102"/>
      <c r="D381" s="71">
        <f t="shared" ref="D381:O381" si="82">D362+D369+D376</f>
        <v>68.98</v>
      </c>
      <c r="E381" s="71">
        <f t="shared" si="82"/>
        <v>69.313000000000002</v>
      </c>
      <c r="F381" s="71">
        <f t="shared" si="82"/>
        <v>288.58000000000004</v>
      </c>
      <c r="G381" s="71">
        <f t="shared" si="82"/>
        <v>2087.17</v>
      </c>
      <c r="H381" s="71">
        <f t="shared" si="82"/>
        <v>0.87039999999999995</v>
      </c>
      <c r="I381" s="71">
        <f t="shared" si="82"/>
        <v>66.481999999999985</v>
      </c>
      <c r="J381" s="71">
        <f t="shared" si="82"/>
        <v>665.02891</v>
      </c>
      <c r="K381" s="71">
        <f t="shared" si="82"/>
        <v>12.1005</v>
      </c>
      <c r="L381" s="71">
        <f t="shared" si="82"/>
        <v>711.24249999999995</v>
      </c>
      <c r="M381" s="71">
        <f t="shared" si="82"/>
        <v>1061.9124999999999</v>
      </c>
      <c r="N381" s="71">
        <f t="shared" si="82"/>
        <v>209.45999999999998</v>
      </c>
      <c r="O381" s="71">
        <f t="shared" si="82"/>
        <v>7.4600000000000009</v>
      </c>
    </row>
    <row r="382" spans="1:15" ht="17.25" thickTop="1" thickBot="1" x14ac:dyDescent="0.3">
      <c r="A382" s="103" t="s">
        <v>91</v>
      </c>
      <c r="B382" s="104"/>
      <c r="C382" s="105"/>
      <c r="D382" s="78">
        <f t="shared" ref="D382:O382" si="83">D362+D369+D380</f>
        <v>61.24</v>
      </c>
      <c r="E382" s="78">
        <f t="shared" si="83"/>
        <v>60.102999999999994</v>
      </c>
      <c r="F382" s="78">
        <f t="shared" si="83"/>
        <v>257.59000000000003</v>
      </c>
      <c r="G382" s="78">
        <f t="shared" si="83"/>
        <v>1812.23</v>
      </c>
      <c r="H382" s="78">
        <f t="shared" si="83"/>
        <v>0.68579999999999997</v>
      </c>
      <c r="I382" s="78">
        <f t="shared" si="83"/>
        <v>84.355999999999995</v>
      </c>
      <c r="J382" s="78">
        <f t="shared" si="83"/>
        <v>490.09500000000003</v>
      </c>
      <c r="K382" s="78">
        <f t="shared" si="83"/>
        <v>9.65</v>
      </c>
      <c r="L382" s="78">
        <f t="shared" si="83"/>
        <v>805.5</v>
      </c>
      <c r="M382" s="78">
        <f t="shared" si="83"/>
        <v>774.33999999999992</v>
      </c>
      <c r="N382" s="78">
        <f t="shared" si="83"/>
        <v>200.2</v>
      </c>
      <c r="O382" s="78">
        <f t="shared" si="83"/>
        <v>6.1550000000000002</v>
      </c>
    </row>
    <row r="383" spans="1:15" ht="16.5" thickBot="1" x14ac:dyDescent="0.3">
      <c r="A383" s="106" t="s">
        <v>92</v>
      </c>
      <c r="B383" s="107"/>
      <c r="C383" s="108"/>
      <c r="D383" s="71">
        <f t="shared" ref="D383:O383" si="84">D362+D369+D376+D380</f>
        <v>81.400000000000006</v>
      </c>
      <c r="E383" s="71">
        <f t="shared" si="84"/>
        <v>78.942999999999998</v>
      </c>
      <c r="F383" s="71">
        <f t="shared" si="84"/>
        <v>337.21000000000004</v>
      </c>
      <c r="G383" s="71">
        <f t="shared" si="84"/>
        <v>2417.67</v>
      </c>
      <c r="H383" s="71">
        <f t="shared" si="84"/>
        <v>0.98039999999999994</v>
      </c>
      <c r="I383" s="71">
        <f t="shared" si="84"/>
        <v>84.446999999999989</v>
      </c>
      <c r="J383" s="71">
        <f t="shared" si="84"/>
        <v>665.12391000000002</v>
      </c>
      <c r="K383" s="71">
        <f t="shared" si="84"/>
        <v>12.570500000000001</v>
      </c>
      <c r="L383" s="71">
        <f t="shared" si="84"/>
        <v>1039.1424999999999</v>
      </c>
      <c r="M383" s="71">
        <f t="shared" si="84"/>
        <v>1310.9124999999999</v>
      </c>
      <c r="N383" s="71">
        <f t="shared" si="84"/>
        <v>249.20999999999998</v>
      </c>
      <c r="O383" s="71">
        <f t="shared" si="84"/>
        <v>8.5550000000000015</v>
      </c>
    </row>
    <row r="384" spans="1:15" ht="15.75" thickTop="1" x14ac:dyDescent="0.25">
      <c r="A384" s="2"/>
      <c r="B384" s="2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4" t="s">
        <v>0</v>
      </c>
    </row>
    <row r="385" spans="1:15" ht="15.75" x14ac:dyDescent="0.25">
      <c r="A385" s="5" t="s">
        <v>259</v>
      </c>
      <c r="B385" s="2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thickBot="1" x14ac:dyDescent="0.3">
      <c r="A386" s="1"/>
      <c r="B386" s="2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x14ac:dyDescent="0.25">
      <c r="A387" s="109" t="s">
        <v>2</v>
      </c>
      <c r="B387" s="110" t="s">
        <v>3</v>
      </c>
      <c r="C387" s="110" t="s">
        <v>4</v>
      </c>
      <c r="D387" s="111" t="s">
        <v>5</v>
      </c>
      <c r="E387" s="112"/>
      <c r="F387" s="113"/>
      <c r="G387" s="114" t="s">
        <v>6</v>
      </c>
      <c r="H387" s="111" t="s">
        <v>7</v>
      </c>
      <c r="I387" s="112"/>
      <c r="J387" s="112"/>
      <c r="K387" s="113"/>
      <c r="L387" s="111" t="s">
        <v>8</v>
      </c>
      <c r="M387" s="112"/>
      <c r="N387" s="112"/>
      <c r="O387" s="112"/>
    </row>
    <row r="388" spans="1:15" ht="32.25" thickBot="1" x14ac:dyDescent="0.3">
      <c r="A388" s="115"/>
      <c r="B388" s="116"/>
      <c r="C388" s="116"/>
      <c r="D388" s="117" t="s">
        <v>9</v>
      </c>
      <c r="E388" s="117" t="s">
        <v>10</v>
      </c>
      <c r="F388" s="117" t="s">
        <v>11</v>
      </c>
      <c r="G388" s="118"/>
      <c r="H388" s="117" t="s">
        <v>12</v>
      </c>
      <c r="I388" s="117" t="s">
        <v>13</v>
      </c>
      <c r="J388" s="117" t="s">
        <v>14</v>
      </c>
      <c r="K388" s="117" t="s">
        <v>15</v>
      </c>
      <c r="L388" s="117" t="s">
        <v>16</v>
      </c>
      <c r="M388" s="117" t="s">
        <v>17</v>
      </c>
      <c r="N388" s="117" t="s">
        <v>18</v>
      </c>
      <c r="O388" s="119" t="s">
        <v>19</v>
      </c>
    </row>
    <row r="389" spans="1:15" ht="16.5" thickTop="1" x14ac:dyDescent="0.25">
      <c r="A389" s="60" t="s">
        <v>20</v>
      </c>
      <c r="B389" s="61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20"/>
    </row>
    <row r="390" spans="1:15" ht="47.25" x14ac:dyDescent="0.25">
      <c r="A390" s="21" t="s">
        <v>94</v>
      </c>
      <c r="B390" s="121" t="s">
        <v>95</v>
      </c>
      <c r="C390" s="122" t="s">
        <v>96</v>
      </c>
      <c r="D390" s="123">
        <v>18.12</v>
      </c>
      <c r="E390" s="123">
        <v>19.46</v>
      </c>
      <c r="F390" s="123">
        <v>62.21</v>
      </c>
      <c r="G390" s="123">
        <v>488.5</v>
      </c>
      <c r="H390" s="123">
        <v>0.23</v>
      </c>
      <c r="I390" s="123">
        <v>4</v>
      </c>
      <c r="J390" s="123">
        <v>67.8</v>
      </c>
      <c r="K390" s="123">
        <v>4.8</v>
      </c>
      <c r="L390" s="123">
        <v>143.94</v>
      </c>
      <c r="M390" s="123">
        <v>111.9</v>
      </c>
      <c r="N390" s="123">
        <v>9.1999999999999993</v>
      </c>
      <c r="O390" s="124">
        <v>1.073</v>
      </c>
    </row>
    <row r="391" spans="1:15" ht="60" x14ac:dyDescent="0.25">
      <c r="A391" s="21" t="s">
        <v>42</v>
      </c>
      <c r="B391" s="22" t="s">
        <v>97</v>
      </c>
      <c r="C391" s="23">
        <v>100</v>
      </c>
      <c r="D391" s="28">
        <v>0.9</v>
      </c>
      <c r="E391" s="28">
        <v>0.2</v>
      </c>
      <c r="F391" s="28">
        <v>8.1</v>
      </c>
      <c r="G391" s="28">
        <v>43</v>
      </c>
      <c r="H391" s="28">
        <v>0.04</v>
      </c>
      <c r="I391" s="28">
        <v>60</v>
      </c>
      <c r="J391" s="28">
        <v>0</v>
      </c>
      <c r="K391" s="28">
        <v>0.2</v>
      </c>
      <c r="L391" s="28">
        <v>34</v>
      </c>
      <c r="M391" s="28">
        <v>23</v>
      </c>
      <c r="N391" s="28">
        <v>13</v>
      </c>
      <c r="O391" s="54">
        <v>0.3</v>
      </c>
    </row>
    <row r="392" spans="1:15" ht="60" x14ac:dyDescent="0.25">
      <c r="A392" s="26" t="s">
        <v>27</v>
      </c>
      <c r="B392" s="27" t="s">
        <v>28</v>
      </c>
      <c r="C392" s="23">
        <v>200</v>
      </c>
      <c r="D392" s="28">
        <v>0.1</v>
      </c>
      <c r="E392" s="28">
        <v>0</v>
      </c>
      <c r="F392" s="28">
        <v>15</v>
      </c>
      <c r="G392" s="28">
        <v>60</v>
      </c>
      <c r="H392" s="28">
        <v>0</v>
      </c>
      <c r="I392" s="28">
        <v>0</v>
      </c>
      <c r="J392" s="28">
        <v>0</v>
      </c>
      <c r="K392" s="28">
        <v>0</v>
      </c>
      <c r="L392" s="28">
        <v>11</v>
      </c>
      <c r="M392" s="28">
        <v>3</v>
      </c>
      <c r="N392" s="28">
        <v>1</v>
      </c>
      <c r="O392" s="54">
        <v>0.3</v>
      </c>
    </row>
    <row r="393" spans="1:15" ht="16.5" thickBot="1" x14ac:dyDescent="0.3">
      <c r="A393" s="30" t="s">
        <v>29</v>
      </c>
      <c r="B393" s="31"/>
      <c r="C393" s="70">
        <f>C392+C391+170+30</f>
        <v>500</v>
      </c>
      <c r="D393" s="58">
        <f>SUM(D390:D392)</f>
        <v>19.12</v>
      </c>
      <c r="E393" s="58">
        <f t="shared" ref="E393:O393" si="85">SUM(E390:E392)</f>
        <v>19.66</v>
      </c>
      <c r="F393" s="58">
        <f t="shared" si="85"/>
        <v>85.31</v>
      </c>
      <c r="G393" s="58">
        <f t="shared" si="85"/>
        <v>591.5</v>
      </c>
      <c r="H393" s="58">
        <f t="shared" si="85"/>
        <v>0.27</v>
      </c>
      <c r="I393" s="58">
        <f t="shared" si="85"/>
        <v>64</v>
      </c>
      <c r="J393" s="58">
        <f t="shared" si="85"/>
        <v>67.8</v>
      </c>
      <c r="K393" s="58">
        <f t="shared" si="85"/>
        <v>5</v>
      </c>
      <c r="L393" s="58">
        <f t="shared" si="85"/>
        <v>188.94</v>
      </c>
      <c r="M393" s="58">
        <f t="shared" si="85"/>
        <v>137.9</v>
      </c>
      <c r="N393" s="58">
        <f t="shared" si="85"/>
        <v>23.2</v>
      </c>
      <c r="O393" s="58">
        <f t="shared" si="85"/>
        <v>1.673</v>
      </c>
    </row>
    <row r="394" spans="1:15" ht="16.5" thickTop="1" x14ac:dyDescent="0.25">
      <c r="A394" s="60" t="s">
        <v>30</v>
      </c>
      <c r="B394" s="61"/>
      <c r="C394" s="125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7"/>
    </row>
    <row r="395" spans="1:15" ht="31.5" x14ac:dyDescent="0.25">
      <c r="A395" s="21" t="s">
        <v>98</v>
      </c>
      <c r="B395" s="22" t="s">
        <v>99</v>
      </c>
      <c r="C395" s="23">
        <v>60</v>
      </c>
      <c r="D395" s="24">
        <v>1.2</v>
      </c>
      <c r="E395" s="24">
        <v>5.4</v>
      </c>
      <c r="F395" s="24">
        <v>5.12</v>
      </c>
      <c r="G395" s="24">
        <v>73.2</v>
      </c>
      <c r="H395" s="24">
        <v>0.01</v>
      </c>
      <c r="I395" s="24">
        <v>4.2</v>
      </c>
      <c r="J395" s="24">
        <v>0</v>
      </c>
      <c r="K395" s="24">
        <v>0</v>
      </c>
      <c r="L395" s="24">
        <v>24.6</v>
      </c>
      <c r="M395" s="24">
        <v>22.2</v>
      </c>
      <c r="N395" s="24">
        <v>9</v>
      </c>
      <c r="O395" s="53">
        <v>0.42</v>
      </c>
    </row>
    <row r="396" spans="1:15" ht="78.75" x14ac:dyDescent="0.25">
      <c r="A396" s="42" t="s">
        <v>100</v>
      </c>
      <c r="B396" s="43" t="s">
        <v>101</v>
      </c>
      <c r="C396" s="44">
        <v>200</v>
      </c>
      <c r="D396" s="45">
        <v>4.32</v>
      </c>
      <c r="E396" s="45">
        <v>5.41</v>
      </c>
      <c r="F396" s="45">
        <v>18.600000000000001</v>
      </c>
      <c r="G396" s="45">
        <v>144.57</v>
      </c>
      <c r="H396" s="45">
        <v>0.15</v>
      </c>
      <c r="I396" s="45">
        <v>0.2</v>
      </c>
      <c r="J396" s="45">
        <v>110</v>
      </c>
      <c r="K396" s="45">
        <v>1.155</v>
      </c>
      <c r="L396" s="45">
        <v>96</v>
      </c>
      <c r="M396" s="45">
        <v>65.599999999999994</v>
      </c>
      <c r="N396" s="128">
        <v>8</v>
      </c>
      <c r="O396" s="129">
        <v>0.28000000000000003</v>
      </c>
    </row>
    <row r="397" spans="1:15" ht="47.25" x14ac:dyDescent="0.25">
      <c r="A397" s="130" t="s">
        <v>102</v>
      </c>
      <c r="B397" s="22" t="s">
        <v>103</v>
      </c>
      <c r="C397" s="23">
        <v>120</v>
      </c>
      <c r="D397" s="24">
        <v>16.8</v>
      </c>
      <c r="E397" s="24">
        <v>12.23</v>
      </c>
      <c r="F397" s="24">
        <v>14.51</v>
      </c>
      <c r="G397" s="24">
        <v>242.4</v>
      </c>
      <c r="H397" s="24">
        <f t="shared" ref="H397:O397" si="86">H396/110*120</f>
        <v>0.16363636363636364</v>
      </c>
      <c r="I397" s="24">
        <f t="shared" si="86"/>
        <v>0.21818181818181817</v>
      </c>
      <c r="J397" s="24">
        <f t="shared" si="86"/>
        <v>120</v>
      </c>
      <c r="K397" s="24">
        <f t="shared" si="86"/>
        <v>1.26</v>
      </c>
      <c r="L397" s="24">
        <f t="shared" si="86"/>
        <v>104.72727272727272</v>
      </c>
      <c r="M397" s="24">
        <f t="shared" si="86"/>
        <v>71.563636363636363</v>
      </c>
      <c r="N397" s="24">
        <f t="shared" si="86"/>
        <v>8.7272727272727266</v>
      </c>
      <c r="O397" s="131">
        <f t="shared" si="86"/>
        <v>0.30545454545454548</v>
      </c>
    </row>
    <row r="398" spans="1:15" ht="31.5" x14ac:dyDescent="0.25">
      <c r="A398" s="21" t="s">
        <v>104</v>
      </c>
      <c r="B398" s="22" t="s">
        <v>105</v>
      </c>
      <c r="C398" s="23">
        <v>180</v>
      </c>
      <c r="D398" s="24">
        <v>2.16</v>
      </c>
      <c r="E398" s="24">
        <v>4.87</v>
      </c>
      <c r="F398" s="24">
        <v>31.5</v>
      </c>
      <c r="G398" s="24">
        <v>192.24</v>
      </c>
      <c r="H398" s="24">
        <v>0.18</v>
      </c>
      <c r="I398" s="24">
        <v>1.3</v>
      </c>
      <c r="J398" s="24">
        <v>114.55</v>
      </c>
      <c r="K398" s="24">
        <v>0.18</v>
      </c>
      <c r="L398" s="24">
        <v>19.8</v>
      </c>
      <c r="M398" s="24">
        <v>98.18</v>
      </c>
      <c r="N398" s="24">
        <v>18.37</v>
      </c>
      <c r="O398" s="53">
        <v>0.02</v>
      </c>
    </row>
    <row r="399" spans="1:15" ht="60" x14ac:dyDescent="0.25">
      <c r="A399" s="21" t="s">
        <v>40</v>
      </c>
      <c r="B399" s="22" t="s">
        <v>41</v>
      </c>
      <c r="C399" s="23">
        <v>70</v>
      </c>
      <c r="D399" s="24">
        <v>4.62</v>
      </c>
      <c r="E399" s="24">
        <v>0.84</v>
      </c>
      <c r="F399" s="24">
        <v>23.38</v>
      </c>
      <c r="G399" s="24">
        <v>121.8</v>
      </c>
      <c r="H399" s="24">
        <v>0.126</v>
      </c>
      <c r="I399" s="24">
        <v>0</v>
      </c>
      <c r="J399" s="24">
        <v>0</v>
      </c>
      <c r="K399" s="24">
        <v>0.98</v>
      </c>
      <c r="L399" s="24">
        <v>24.5</v>
      </c>
      <c r="M399" s="24">
        <v>110.6</v>
      </c>
      <c r="N399" s="24">
        <v>32.9</v>
      </c>
      <c r="O399" s="53">
        <v>2.73</v>
      </c>
    </row>
    <row r="400" spans="1:15" ht="31.5" x14ac:dyDescent="0.25">
      <c r="A400" s="21" t="s">
        <v>106</v>
      </c>
      <c r="B400" s="66" t="s">
        <v>107</v>
      </c>
      <c r="C400" s="23">
        <v>200</v>
      </c>
      <c r="D400" s="24">
        <v>0.5</v>
      </c>
      <c r="E400" s="24">
        <v>0</v>
      </c>
      <c r="F400" s="24">
        <v>27</v>
      </c>
      <c r="G400" s="24">
        <v>110</v>
      </c>
      <c r="H400" s="24">
        <v>0.01</v>
      </c>
      <c r="I400" s="24">
        <v>0.5</v>
      </c>
      <c r="J400" s="24">
        <v>0</v>
      </c>
      <c r="K400" s="24">
        <v>0</v>
      </c>
      <c r="L400" s="24">
        <v>28</v>
      </c>
      <c r="M400" s="24">
        <v>19</v>
      </c>
      <c r="N400" s="24">
        <v>7</v>
      </c>
      <c r="O400" s="53">
        <v>0.14000000000000001</v>
      </c>
    </row>
    <row r="401" spans="1:15" ht="16.5" thickBot="1" x14ac:dyDescent="0.3">
      <c r="A401" s="30" t="s">
        <v>46</v>
      </c>
      <c r="B401" s="31"/>
      <c r="C401" s="70">
        <f t="shared" ref="C401:O401" si="87">SUM(C395:C400)</f>
        <v>830</v>
      </c>
      <c r="D401" s="58">
        <f t="shared" si="87"/>
        <v>29.6</v>
      </c>
      <c r="E401" s="58">
        <f t="shared" si="87"/>
        <v>28.75</v>
      </c>
      <c r="F401" s="58">
        <f t="shared" si="87"/>
        <v>120.11</v>
      </c>
      <c r="G401" s="58">
        <f t="shared" si="87"/>
        <v>884.20999999999992</v>
      </c>
      <c r="H401" s="58">
        <f t="shared" si="87"/>
        <v>0.63963636363636367</v>
      </c>
      <c r="I401" s="58">
        <f t="shared" si="87"/>
        <v>6.418181818181818</v>
      </c>
      <c r="J401" s="58">
        <f t="shared" si="87"/>
        <v>344.55</v>
      </c>
      <c r="K401" s="58">
        <f t="shared" si="87"/>
        <v>3.5750000000000002</v>
      </c>
      <c r="L401" s="58">
        <f t="shared" si="87"/>
        <v>297.62727272727273</v>
      </c>
      <c r="M401" s="58">
        <f t="shared" si="87"/>
        <v>387.14363636363635</v>
      </c>
      <c r="N401" s="58">
        <f t="shared" si="87"/>
        <v>83.99727272727273</v>
      </c>
      <c r="O401" s="58">
        <f t="shared" si="87"/>
        <v>3.8954545454545455</v>
      </c>
    </row>
    <row r="402" spans="1:15" ht="16.5" thickTop="1" x14ac:dyDescent="0.25">
      <c r="A402" s="60" t="s">
        <v>47</v>
      </c>
      <c r="B402" s="61"/>
      <c r="C402" s="62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132"/>
    </row>
    <row r="403" spans="1:15" ht="78.75" x14ac:dyDescent="0.25">
      <c r="A403" s="93" t="s">
        <v>108</v>
      </c>
      <c r="B403" s="94" t="s">
        <v>109</v>
      </c>
      <c r="C403" s="95">
        <v>120</v>
      </c>
      <c r="D403" s="96">
        <v>11.06</v>
      </c>
      <c r="E403" s="96">
        <v>10.06</v>
      </c>
      <c r="F403" s="96">
        <v>18.510000000000002</v>
      </c>
      <c r="G403" s="96">
        <v>195.7</v>
      </c>
      <c r="H403" s="96">
        <v>0.02</v>
      </c>
      <c r="I403" s="96">
        <v>1.998</v>
      </c>
      <c r="J403" s="96">
        <v>1.8898999999999999E-2</v>
      </c>
      <c r="K403" s="96">
        <v>0.21</v>
      </c>
      <c r="L403" s="96">
        <v>18.28</v>
      </c>
      <c r="M403" s="96">
        <v>7.7</v>
      </c>
      <c r="N403" s="96">
        <v>19.983000000000001</v>
      </c>
      <c r="O403" s="97">
        <v>0.64</v>
      </c>
    </row>
    <row r="404" spans="1:15" ht="47.25" x14ac:dyDescent="0.25">
      <c r="A404" s="51" t="s">
        <v>110</v>
      </c>
      <c r="B404" s="48" t="s">
        <v>111</v>
      </c>
      <c r="C404" s="49" t="s">
        <v>112</v>
      </c>
      <c r="D404" s="50">
        <v>3.42</v>
      </c>
      <c r="E404" s="50">
        <v>8.82</v>
      </c>
      <c r="F404" s="50">
        <v>23.64</v>
      </c>
      <c r="G404" s="50">
        <v>187.62</v>
      </c>
      <c r="H404" s="50">
        <v>0.18</v>
      </c>
      <c r="I404" s="50">
        <v>1.3</v>
      </c>
      <c r="J404" s="50">
        <v>114.55</v>
      </c>
      <c r="K404" s="50">
        <v>0.18</v>
      </c>
      <c r="L404" s="50">
        <v>19.8</v>
      </c>
      <c r="M404" s="50">
        <v>98.18</v>
      </c>
      <c r="N404" s="50">
        <v>18.37</v>
      </c>
      <c r="O404" s="52">
        <v>0.02</v>
      </c>
    </row>
    <row r="405" spans="1:15" ht="60" x14ac:dyDescent="0.25">
      <c r="A405" s="21" t="s">
        <v>25</v>
      </c>
      <c r="B405" s="22" t="s">
        <v>26</v>
      </c>
      <c r="C405" s="23">
        <v>60</v>
      </c>
      <c r="D405" s="24">
        <v>4.5599999999999996</v>
      </c>
      <c r="E405" s="24">
        <v>0.48</v>
      </c>
      <c r="F405" s="24">
        <v>29.52</v>
      </c>
      <c r="G405" s="24">
        <v>141</v>
      </c>
      <c r="H405" s="24">
        <v>6.6000000000000003E-2</v>
      </c>
      <c r="I405" s="24">
        <v>0</v>
      </c>
      <c r="J405" s="24">
        <v>0</v>
      </c>
      <c r="K405" s="24">
        <v>0.66</v>
      </c>
      <c r="L405" s="24">
        <v>12</v>
      </c>
      <c r="M405" s="24">
        <v>39</v>
      </c>
      <c r="N405" s="24">
        <v>8.4</v>
      </c>
      <c r="O405" s="53">
        <v>0.66</v>
      </c>
    </row>
    <row r="406" spans="1:15" ht="47.25" x14ac:dyDescent="0.25">
      <c r="A406" s="84" t="s">
        <v>113</v>
      </c>
      <c r="B406" s="85" t="s">
        <v>114</v>
      </c>
      <c r="C406" s="86">
        <v>200</v>
      </c>
      <c r="D406" s="87">
        <v>0.4</v>
      </c>
      <c r="E406" s="87">
        <v>0.2</v>
      </c>
      <c r="F406" s="87">
        <v>13.7</v>
      </c>
      <c r="G406" s="87">
        <v>58.2</v>
      </c>
      <c r="H406" s="87">
        <v>0.02</v>
      </c>
      <c r="I406" s="87">
        <v>16.7</v>
      </c>
      <c r="J406" s="87">
        <v>0</v>
      </c>
      <c r="K406" s="87">
        <v>0.1</v>
      </c>
      <c r="L406" s="87">
        <v>8.1</v>
      </c>
      <c r="M406" s="87">
        <v>6.4</v>
      </c>
      <c r="N406" s="87">
        <v>6.3</v>
      </c>
      <c r="O406" s="88">
        <v>0.28999999999999998</v>
      </c>
    </row>
    <row r="407" spans="1:15" ht="16.5" thickBot="1" x14ac:dyDescent="0.3">
      <c r="A407" s="56" t="s">
        <v>53</v>
      </c>
      <c r="B407" s="57"/>
      <c r="C407" s="70">
        <f>C403+C405+C406+181</f>
        <v>561</v>
      </c>
      <c r="D407" s="58">
        <f>SUM(D403:D406)</f>
        <v>19.439999999999998</v>
      </c>
      <c r="E407" s="58">
        <f t="shared" ref="E407:O407" si="88">SUM(E403:E406)</f>
        <v>19.560000000000002</v>
      </c>
      <c r="F407" s="58">
        <f t="shared" si="88"/>
        <v>85.37</v>
      </c>
      <c r="G407" s="58">
        <f t="shared" si="88"/>
        <v>582.52</v>
      </c>
      <c r="H407" s="58">
        <f t="shared" si="88"/>
        <v>0.28600000000000003</v>
      </c>
      <c r="I407" s="58">
        <f t="shared" si="88"/>
        <v>19.997999999999998</v>
      </c>
      <c r="J407" s="58">
        <f t="shared" si="88"/>
        <v>114.568899</v>
      </c>
      <c r="K407" s="58">
        <f t="shared" si="88"/>
        <v>1.1500000000000001</v>
      </c>
      <c r="L407" s="58">
        <f t="shared" si="88"/>
        <v>58.18</v>
      </c>
      <c r="M407" s="58">
        <f t="shared" si="88"/>
        <v>151.28</v>
      </c>
      <c r="N407" s="58">
        <f t="shared" si="88"/>
        <v>53.052999999999997</v>
      </c>
      <c r="O407" s="58">
        <f t="shared" si="88"/>
        <v>1.61</v>
      </c>
    </row>
    <row r="408" spans="1:15" ht="16.5" thickTop="1" x14ac:dyDescent="0.25">
      <c r="A408" s="16" t="s">
        <v>54</v>
      </c>
      <c r="B408" s="17"/>
      <c r="C408" s="34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6"/>
    </row>
    <row r="409" spans="1:15" ht="60" x14ac:dyDescent="0.25">
      <c r="A409" s="26" t="s">
        <v>55</v>
      </c>
      <c r="B409" s="133" t="s">
        <v>115</v>
      </c>
      <c r="C409" s="23">
        <v>250</v>
      </c>
      <c r="D409" s="28">
        <v>7.25</v>
      </c>
      <c r="E409" s="28">
        <v>6.25</v>
      </c>
      <c r="F409" s="28">
        <v>10</v>
      </c>
      <c r="G409" s="28">
        <v>125</v>
      </c>
      <c r="H409" s="28">
        <v>0.1</v>
      </c>
      <c r="I409" s="28">
        <v>14.25</v>
      </c>
      <c r="J409" s="28">
        <v>0.05</v>
      </c>
      <c r="K409" s="28">
        <v>0</v>
      </c>
      <c r="L409" s="28">
        <v>300</v>
      </c>
      <c r="M409" s="28">
        <v>225</v>
      </c>
      <c r="N409" s="28">
        <v>35</v>
      </c>
      <c r="O409" s="29">
        <v>0.25</v>
      </c>
    </row>
    <row r="410" spans="1:15" ht="60" x14ac:dyDescent="0.25">
      <c r="A410" s="21" t="s">
        <v>116</v>
      </c>
      <c r="B410" s="134" t="s">
        <v>117</v>
      </c>
      <c r="C410" s="135">
        <v>50</v>
      </c>
      <c r="D410" s="50">
        <v>6.6</v>
      </c>
      <c r="E410" s="50">
        <v>7.5</v>
      </c>
      <c r="F410" s="50">
        <v>43.6</v>
      </c>
      <c r="G410" s="50">
        <v>268.3</v>
      </c>
      <c r="H410" s="50">
        <v>0.06</v>
      </c>
      <c r="I410" s="50">
        <v>0.08</v>
      </c>
      <c r="J410" s="50">
        <v>7.0000000000000007E-2</v>
      </c>
      <c r="K410" s="50">
        <v>0.6</v>
      </c>
      <c r="L410" s="50">
        <v>15.8</v>
      </c>
      <c r="M410" s="50">
        <v>47.5</v>
      </c>
      <c r="N410" s="50">
        <v>10</v>
      </c>
      <c r="O410" s="52">
        <v>0.7</v>
      </c>
    </row>
    <row r="411" spans="1:15" ht="16.5" thickBot="1" x14ac:dyDescent="0.3">
      <c r="A411" s="56" t="s">
        <v>59</v>
      </c>
      <c r="B411" s="57"/>
      <c r="C411" s="70">
        <f>SUM(C409:C410)</f>
        <v>300</v>
      </c>
      <c r="D411" s="71">
        <f>SUM(D409:D410)</f>
        <v>13.85</v>
      </c>
      <c r="E411" s="71">
        <f t="shared" ref="E411:O411" si="89">SUM(E409:E410)</f>
        <v>13.75</v>
      </c>
      <c r="F411" s="71">
        <f t="shared" si="89"/>
        <v>53.6</v>
      </c>
      <c r="G411" s="71">
        <f t="shared" si="89"/>
        <v>393.3</v>
      </c>
      <c r="H411" s="71">
        <f t="shared" si="89"/>
        <v>0.16</v>
      </c>
      <c r="I411" s="71">
        <f t="shared" si="89"/>
        <v>14.33</v>
      </c>
      <c r="J411" s="71">
        <f t="shared" si="89"/>
        <v>0.12000000000000001</v>
      </c>
      <c r="K411" s="71">
        <f t="shared" si="89"/>
        <v>0.6</v>
      </c>
      <c r="L411" s="71">
        <f t="shared" si="89"/>
        <v>315.8</v>
      </c>
      <c r="M411" s="71">
        <f t="shared" si="89"/>
        <v>272.5</v>
      </c>
      <c r="N411" s="71">
        <f t="shared" si="89"/>
        <v>45</v>
      </c>
      <c r="O411" s="71">
        <f t="shared" si="89"/>
        <v>0.95</v>
      </c>
    </row>
    <row r="412" spans="1:15" ht="17.25" thickTop="1" thickBot="1" x14ac:dyDescent="0.3">
      <c r="A412" s="100" t="s">
        <v>118</v>
      </c>
      <c r="B412" s="101"/>
      <c r="C412" s="102"/>
      <c r="D412" s="71">
        <f t="shared" ref="D412:O412" si="90">D393+D401+D407</f>
        <v>68.16</v>
      </c>
      <c r="E412" s="71">
        <f t="shared" si="90"/>
        <v>67.97</v>
      </c>
      <c r="F412" s="71">
        <f t="shared" si="90"/>
        <v>290.79000000000002</v>
      </c>
      <c r="G412" s="71">
        <f t="shared" si="90"/>
        <v>2058.23</v>
      </c>
      <c r="H412" s="71">
        <f t="shared" si="90"/>
        <v>1.1956363636363636</v>
      </c>
      <c r="I412" s="71">
        <f t="shared" si="90"/>
        <v>90.416181818181826</v>
      </c>
      <c r="J412" s="71">
        <f t="shared" si="90"/>
        <v>526.91889900000001</v>
      </c>
      <c r="K412" s="71">
        <f t="shared" si="90"/>
        <v>9.7249999999999996</v>
      </c>
      <c r="L412" s="71">
        <f t="shared" si="90"/>
        <v>544.74727272727273</v>
      </c>
      <c r="M412" s="71">
        <f t="shared" si="90"/>
        <v>676.3236363636363</v>
      </c>
      <c r="N412" s="71">
        <f t="shared" si="90"/>
        <v>160.25027272727272</v>
      </c>
      <c r="O412" s="71">
        <f t="shared" si="90"/>
        <v>7.1784545454545459</v>
      </c>
    </row>
    <row r="413" spans="1:15" ht="17.25" thickTop="1" thickBot="1" x14ac:dyDescent="0.3">
      <c r="A413" s="100" t="s">
        <v>119</v>
      </c>
      <c r="B413" s="101"/>
      <c r="C413" s="102"/>
      <c r="D413" s="71">
        <f t="shared" ref="D413:O413" si="91">D393+D401+D411</f>
        <v>62.57</v>
      </c>
      <c r="E413" s="71">
        <f t="shared" si="91"/>
        <v>62.16</v>
      </c>
      <c r="F413" s="71">
        <f t="shared" si="91"/>
        <v>259.02000000000004</v>
      </c>
      <c r="G413" s="71">
        <f t="shared" si="91"/>
        <v>1869.01</v>
      </c>
      <c r="H413" s="71">
        <f t="shared" si="91"/>
        <v>1.0696363636363637</v>
      </c>
      <c r="I413" s="71">
        <f t="shared" si="91"/>
        <v>84.74818181818182</v>
      </c>
      <c r="J413" s="71">
        <f t="shared" si="91"/>
        <v>412.47</v>
      </c>
      <c r="K413" s="71">
        <f t="shared" si="91"/>
        <v>9.1749999999999989</v>
      </c>
      <c r="L413" s="71">
        <f t="shared" si="91"/>
        <v>802.36727272727273</v>
      </c>
      <c r="M413" s="71">
        <f t="shared" si="91"/>
        <v>797.54363636363632</v>
      </c>
      <c r="N413" s="71">
        <f t="shared" si="91"/>
        <v>152.19727272727272</v>
      </c>
      <c r="O413" s="71">
        <f t="shared" si="91"/>
        <v>6.5184545454545457</v>
      </c>
    </row>
    <row r="414" spans="1:15" ht="17.25" thickTop="1" thickBot="1" x14ac:dyDescent="0.3">
      <c r="A414" s="75" t="s">
        <v>120</v>
      </c>
      <c r="B414" s="76"/>
      <c r="C414" s="77"/>
      <c r="D414" s="78">
        <f>D393+D401+D407+D411</f>
        <v>82.009999999999991</v>
      </c>
      <c r="E414" s="78">
        <f t="shared" ref="E414:O414" si="92">E393+E401+E407+E411</f>
        <v>81.72</v>
      </c>
      <c r="F414" s="78">
        <f t="shared" si="92"/>
        <v>344.39000000000004</v>
      </c>
      <c r="G414" s="78">
        <f t="shared" si="92"/>
        <v>2451.5300000000002</v>
      </c>
      <c r="H414" s="78">
        <f t="shared" si="92"/>
        <v>1.3556363636363635</v>
      </c>
      <c r="I414" s="78">
        <f t="shared" si="92"/>
        <v>104.74618181818182</v>
      </c>
      <c r="J414" s="78">
        <f t="shared" si="92"/>
        <v>527.03889900000001</v>
      </c>
      <c r="K414" s="78">
        <f t="shared" si="92"/>
        <v>10.324999999999999</v>
      </c>
      <c r="L414" s="78">
        <f t="shared" si="92"/>
        <v>860.54727272727268</v>
      </c>
      <c r="M414" s="78">
        <f t="shared" si="92"/>
        <v>948.8236363636363</v>
      </c>
      <c r="N414" s="78">
        <f t="shared" si="92"/>
        <v>205.25027272727272</v>
      </c>
      <c r="O414" s="78">
        <f t="shared" si="92"/>
        <v>8.1284545454545452</v>
      </c>
    </row>
    <row r="415" spans="1:15" x14ac:dyDescent="0.25">
      <c r="A415" s="2"/>
      <c r="B415" s="2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4" t="s">
        <v>0</v>
      </c>
    </row>
    <row r="416" spans="1:15" ht="15.75" x14ac:dyDescent="0.25">
      <c r="A416" s="5" t="s">
        <v>260</v>
      </c>
      <c r="B416" s="2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thickBot="1" x14ac:dyDescent="0.3">
      <c r="A417" s="1"/>
      <c r="B417" s="2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x14ac:dyDescent="0.25">
      <c r="A418" s="6" t="s">
        <v>2</v>
      </c>
      <c r="B418" s="7" t="s">
        <v>3</v>
      </c>
      <c r="C418" s="7" t="s">
        <v>4</v>
      </c>
      <c r="D418" s="8" t="s">
        <v>5</v>
      </c>
      <c r="E418" s="8"/>
      <c r="F418" s="8"/>
      <c r="G418" s="9" t="s">
        <v>6</v>
      </c>
      <c r="H418" s="8" t="s">
        <v>7</v>
      </c>
      <c r="I418" s="8"/>
      <c r="J418" s="8"/>
      <c r="K418" s="8"/>
      <c r="L418" s="8" t="s">
        <v>8</v>
      </c>
      <c r="M418" s="8"/>
      <c r="N418" s="8"/>
      <c r="O418" s="10"/>
    </row>
    <row r="419" spans="1:15" ht="32.25" thickBot="1" x14ac:dyDescent="0.3">
      <c r="A419" s="11"/>
      <c r="B419" s="12"/>
      <c r="C419" s="12"/>
      <c r="D419" s="13" t="s">
        <v>9</v>
      </c>
      <c r="E419" s="13" t="s">
        <v>10</v>
      </c>
      <c r="F419" s="13" t="s">
        <v>11</v>
      </c>
      <c r="G419" s="14"/>
      <c r="H419" s="13" t="s">
        <v>12</v>
      </c>
      <c r="I419" s="13" t="s">
        <v>13</v>
      </c>
      <c r="J419" s="13" t="s">
        <v>14</v>
      </c>
      <c r="K419" s="13" t="s">
        <v>15</v>
      </c>
      <c r="L419" s="13" t="s">
        <v>16</v>
      </c>
      <c r="M419" s="13" t="s">
        <v>17</v>
      </c>
      <c r="N419" s="13" t="s">
        <v>18</v>
      </c>
      <c r="O419" s="15" t="s">
        <v>19</v>
      </c>
    </row>
    <row r="420" spans="1:15" ht="16.5" thickTop="1" x14ac:dyDescent="0.25">
      <c r="A420" s="60" t="s">
        <v>20</v>
      </c>
      <c r="B420" s="61"/>
      <c r="C420" s="18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79"/>
    </row>
    <row r="421" spans="1:15" ht="63" x14ac:dyDescent="0.25">
      <c r="A421" s="21" t="s">
        <v>122</v>
      </c>
      <c r="B421" s="22" t="s">
        <v>123</v>
      </c>
      <c r="C421" s="23">
        <v>190</v>
      </c>
      <c r="D421" s="24">
        <v>7.71</v>
      </c>
      <c r="E421" s="24">
        <v>11.4</v>
      </c>
      <c r="F421" s="24">
        <v>41.74</v>
      </c>
      <c r="G421" s="24">
        <v>312.02</v>
      </c>
      <c r="H421" s="24">
        <v>0.2</v>
      </c>
      <c r="I421" s="24">
        <v>0</v>
      </c>
      <c r="J421" s="24">
        <v>183</v>
      </c>
      <c r="K421" s="24">
        <v>7.0000000000000007E-2</v>
      </c>
      <c r="L421" s="24">
        <v>39.450000000000003</v>
      </c>
      <c r="M421" s="24">
        <v>121.09</v>
      </c>
      <c r="N421" s="24">
        <v>30</v>
      </c>
      <c r="O421" s="53">
        <v>0.2</v>
      </c>
    </row>
    <row r="422" spans="1:15" ht="31.5" x14ac:dyDescent="0.25">
      <c r="A422" s="21" t="s">
        <v>124</v>
      </c>
      <c r="B422" s="133" t="s">
        <v>125</v>
      </c>
      <c r="C422" s="23">
        <v>60</v>
      </c>
      <c r="D422" s="24">
        <v>10.36</v>
      </c>
      <c r="E422" s="24">
        <v>7.28</v>
      </c>
      <c r="F422" s="24">
        <v>19.87</v>
      </c>
      <c r="G422" s="24">
        <v>150.69999999999999</v>
      </c>
      <c r="H422" s="24">
        <v>0.1</v>
      </c>
      <c r="I422" s="24">
        <v>0</v>
      </c>
      <c r="J422" s="24">
        <v>75</v>
      </c>
      <c r="K422" s="24">
        <v>0.28000000000000003</v>
      </c>
      <c r="L422" s="24">
        <v>128.22</v>
      </c>
      <c r="M422" s="24">
        <v>102.1</v>
      </c>
      <c r="N422" s="24">
        <v>9</v>
      </c>
      <c r="O422" s="24">
        <v>0.9</v>
      </c>
    </row>
    <row r="423" spans="1:15" ht="60" x14ac:dyDescent="0.25">
      <c r="A423" s="21" t="s">
        <v>42</v>
      </c>
      <c r="B423" s="22" t="s">
        <v>126</v>
      </c>
      <c r="C423" s="23">
        <v>100</v>
      </c>
      <c r="D423" s="24">
        <v>0.8</v>
      </c>
      <c r="E423" s="24">
        <v>0.4</v>
      </c>
      <c r="F423" s="24">
        <v>8.1</v>
      </c>
      <c r="G423" s="24">
        <v>47</v>
      </c>
      <c r="H423" s="28">
        <v>0.02</v>
      </c>
      <c r="I423" s="28">
        <v>180</v>
      </c>
      <c r="J423" s="28">
        <v>0</v>
      </c>
      <c r="K423" s="28">
        <v>0.3</v>
      </c>
      <c r="L423" s="28">
        <v>40</v>
      </c>
      <c r="M423" s="28">
        <v>34</v>
      </c>
      <c r="N423" s="28">
        <v>25</v>
      </c>
      <c r="O423" s="54">
        <v>0.8</v>
      </c>
    </row>
    <row r="424" spans="1:15" ht="60" x14ac:dyDescent="0.25">
      <c r="A424" s="21" t="s">
        <v>127</v>
      </c>
      <c r="B424" s="22" t="s">
        <v>128</v>
      </c>
      <c r="C424" s="23">
        <v>200</v>
      </c>
      <c r="D424" s="24">
        <v>2.2000000000000002</v>
      </c>
      <c r="E424" s="24">
        <v>2.2000000000000002</v>
      </c>
      <c r="F424" s="24">
        <v>22.4</v>
      </c>
      <c r="G424" s="24">
        <v>118</v>
      </c>
      <c r="H424" s="24">
        <v>0.02</v>
      </c>
      <c r="I424" s="24">
        <v>0.2</v>
      </c>
      <c r="J424" s="24">
        <v>0.01</v>
      </c>
      <c r="K424" s="24">
        <v>0</v>
      </c>
      <c r="L424" s="24">
        <v>62</v>
      </c>
      <c r="M424" s="24">
        <v>71</v>
      </c>
      <c r="N424" s="24">
        <v>23</v>
      </c>
      <c r="O424" s="136">
        <v>1</v>
      </c>
    </row>
    <row r="425" spans="1:15" ht="16.5" thickBot="1" x14ac:dyDescent="0.3">
      <c r="A425" s="30" t="s">
        <v>29</v>
      </c>
      <c r="B425" s="31"/>
      <c r="C425" s="70">
        <f t="shared" ref="C425:O425" si="93">SUM(C421:C424)</f>
        <v>550</v>
      </c>
      <c r="D425" s="58">
        <f t="shared" si="93"/>
        <v>21.07</v>
      </c>
      <c r="E425" s="58">
        <f t="shared" si="93"/>
        <v>21.279999999999998</v>
      </c>
      <c r="F425" s="58">
        <f t="shared" si="93"/>
        <v>92.109999999999985</v>
      </c>
      <c r="G425" s="58">
        <f t="shared" si="93"/>
        <v>627.72</v>
      </c>
      <c r="H425" s="58">
        <f t="shared" si="93"/>
        <v>0.34000000000000008</v>
      </c>
      <c r="I425" s="58">
        <f t="shared" si="93"/>
        <v>180.2</v>
      </c>
      <c r="J425" s="58">
        <f t="shared" si="93"/>
        <v>258.01</v>
      </c>
      <c r="K425" s="58">
        <f t="shared" si="93"/>
        <v>0.65</v>
      </c>
      <c r="L425" s="58">
        <f t="shared" si="93"/>
        <v>269.67</v>
      </c>
      <c r="M425" s="58">
        <f t="shared" si="93"/>
        <v>328.19</v>
      </c>
      <c r="N425" s="58">
        <f t="shared" si="93"/>
        <v>87</v>
      </c>
      <c r="O425" s="58">
        <f t="shared" si="93"/>
        <v>2.9000000000000004</v>
      </c>
    </row>
    <row r="426" spans="1:15" ht="16.5" thickTop="1" x14ac:dyDescent="0.25">
      <c r="A426" s="16" t="s">
        <v>30</v>
      </c>
      <c r="B426" s="17"/>
      <c r="C426" s="34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6"/>
    </row>
    <row r="427" spans="1:15" ht="47.25" x14ac:dyDescent="0.25">
      <c r="A427" s="137" t="s">
        <v>129</v>
      </c>
      <c r="B427" s="22" t="s">
        <v>130</v>
      </c>
      <c r="C427" s="23">
        <v>100</v>
      </c>
      <c r="D427" s="24">
        <v>1.6</v>
      </c>
      <c r="E427" s="24">
        <v>6.2</v>
      </c>
      <c r="F427" s="24">
        <v>5.9</v>
      </c>
      <c r="G427" s="24">
        <v>85</v>
      </c>
      <c r="H427" s="24">
        <v>0.03</v>
      </c>
      <c r="I427" s="24">
        <v>9.6</v>
      </c>
      <c r="J427" s="24">
        <v>0</v>
      </c>
      <c r="K427" s="24">
        <v>4.5</v>
      </c>
      <c r="L427" s="24">
        <v>30.5</v>
      </c>
      <c r="M427" s="24">
        <v>25.3</v>
      </c>
      <c r="N427" s="24">
        <v>17.7</v>
      </c>
      <c r="O427" s="53">
        <v>0.98</v>
      </c>
    </row>
    <row r="428" spans="1:15" ht="47.25" x14ac:dyDescent="0.25">
      <c r="A428" s="21" t="s">
        <v>131</v>
      </c>
      <c r="B428" s="22" t="s">
        <v>132</v>
      </c>
      <c r="C428" s="23">
        <v>230</v>
      </c>
      <c r="D428" s="24">
        <v>2.17</v>
      </c>
      <c r="E428" s="24">
        <v>4.83</v>
      </c>
      <c r="F428" s="24">
        <v>14.95</v>
      </c>
      <c r="G428" s="24">
        <v>111.55</v>
      </c>
      <c r="H428" s="24">
        <v>8.2799999999999999E-2</v>
      </c>
      <c r="I428" s="24">
        <v>7.0609999999999999</v>
      </c>
      <c r="J428" s="24">
        <v>115</v>
      </c>
      <c r="K428" s="24">
        <v>2.1619999999999999</v>
      </c>
      <c r="L428" s="24">
        <v>14.26</v>
      </c>
      <c r="M428" s="24">
        <v>57.96</v>
      </c>
      <c r="N428" s="24">
        <v>12.55</v>
      </c>
      <c r="O428" s="53">
        <v>0.36</v>
      </c>
    </row>
    <row r="429" spans="1:15" ht="31.5" x14ac:dyDescent="0.25">
      <c r="A429" s="21" t="s">
        <v>133</v>
      </c>
      <c r="B429" s="22" t="s">
        <v>134</v>
      </c>
      <c r="C429" s="23">
        <v>100</v>
      </c>
      <c r="D429" s="24">
        <v>14.79</v>
      </c>
      <c r="E429" s="24">
        <v>12.3</v>
      </c>
      <c r="F429" s="24">
        <v>15.8</v>
      </c>
      <c r="G429" s="24">
        <v>231.5</v>
      </c>
      <c r="H429" s="24">
        <v>0.18</v>
      </c>
      <c r="I429" s="24">
        <v>9</v>
      </c>
      <c r="J429" s="24">
        <v>0.45</v>
      </c>
      <c r="K429" s="24">
        <v>42</v>
      </c>
      <c r="L429" s="24">
        <v>185</v>
      </c>
      <c r="M429" s="24">
        <v>55</v>
      </c>
      <c r="N429" s="24">
        <v>0</v>
      </c>
      <c r="O429" s="136">
        <v>0</v>
      </c>
    </row>
    <row r="430" spans="1:15" ht="51" x14ac:dyDescent="0.25">
      <c r="A430" s="51" t="s">
        <v>38</v>
      </c>
      <c r="B430" s="48" t="s">
        <v>39</v>
      </c>
      <c r="C430" s="49">
        <v>150</v>
      </c>
      <c r="D430" s="50">
        <v>3.69</v>
      </c>
      <c r="E430" s="50">
        <v>4.01</v>
      </c>
      <c r="F430" s="50">
        <v>33.81</v>
      </c>
      <c r="G430" s="50">
        <v>204.6</v>
      </c>
      <c r="H430" s="50">
        <v>2.6999999999999996E-2</v>
      </c>
      <c r="I430" s="50">
        <v>0</v>
      </c>
      <c r="J430" s="50">
        <v>4.0500000000000001E-2</v>
      </c>
      <c r="K430" s="50">
        <v>0.28499999999999998</v>
      </c>
      <c r="L430" s="50">
        <v>5.0999999999999996</v>
      </c>
      <c r="M430" s="50">
        <v>70.8</v>
      </c>
      <c r="N430" s="50">
        <v>22.8</v>
      </c>
      <c r="O430" s="52">
        <v>0.52500000000000002</v>
      </c>
    </row>
    <row r="431" spans="1:15" ht="60" x14ac:dyDescent="0.25">
      <c r="A431" s="21" t="s">
        <v>25</v>
      </c>
      <c r="B431" s="22" t="s">
        <v>26</v>
      </c>
      <c r="C431" s="23">
        <v>60</v>
      </c>
      <c r="D431" s="24">
        <v>4.5599999999999996</v>
      </c>
      <c r="E431" s="24">
        <v>0.48</v>
      </c>
      <c r="F431" s="24">
        <v>29.52</v>
      </c>
      <c r="G431" s="24">
        <v>141</v>
      </c>
      <c r="H431" s="24">
        <v>6.6000000000000003E-2</v>
      </c>
      <c r="I431" s="24">
        <v>0</v>
      </c>
      <c r="J431" s="24">
        <v>0</v>
      </c>
      <c r="K431" s="24">
        <v>0.66</v>
      </c>
      <c r="L431" s="24">
        <v>12</v>
      </c>
      <c r="M431" s="24">
        <v>39</v>
      </c>
      <c r="N431" s="24">
        <v>8.4</v>
      </c>
      <c r="O431" s="136">
        <v>0.66</v>
      </c>
    </row>
    <row r="432" spans="1:15" ht="30" x14ac:dyDescent="0.25">
      <c r="A432" s="21" t="s">
        <v>135</v>
      </c>
      <c r="B432" s="138" t="s">
        <v>136</v>
      </c>
      <c r="C432" s="23">
        <v>200</v>
      </c>
      <c r="D432" s="24">
        <v>0.1</v>
      </c>
      <c r="E432" s="24">
        <v>0</v>
      </c>
      <c r="F432" s="24">
        <v>21</v>
      </c>
      <c r="G432" s="24">
        <v>84.4</v>
      </c>
      <c r="H432" s="24">
        <v>0.02</v>
      </c>
      <c r="I432" s="24">
        <v>0.45</v>
      </c>
      <c r="J432" s="24">
        <v>0</v>
      </c>
      <c r="K432" s="24">
        <v>0</v>
      </c>
      <c r="L432" s="24">
        <v>26</v>
      </c>
      <c r="M432" s="24">
        <v>18</v>
      </c>
      <c r="N432" s="24">
        <v>6</v>
      </c>
      <c r="O432" s="53">
        <v>1.25</v>
      </c>
    </row>
    <row r="433" spans="1:15" ht="16.5" thickBot="1" x14ac:dyDescent="0.3">
      <c r="A433" s="30" t="s">
        <v>46</v>
      </c>
      <c r="B433" s="31"/>
      <c r="C433" s="70">
        <f t="shared" ref="C433:O433" si="94">SUM(C427:C432)</f>
        <v>840</v>
      </c>
      <c r="D433" s="58">
        <f t="shared" si="94"/>
        <v>26.91</v>
      </c>
      <c r="E433" s="58">
        <f t="shared" si="94"/>
        <v>27.820000000000004</v>
      </c>
      <c r="F433" s="58">
        <f t="shared" si="94"/>
        <v>120.98</v>
      </c>
      <c r="G433" s="58">
        <f t="shared" si="94"/>
        <v>858.05</v>
      </c>
      <c r="H433" s="58">
        <f t="shared" si="94"/>
        <v>0.40579999999999999</v>
      </c>
      <c r="I433" s="58">
        <f t="shared" si="94"/>
        <v>26.111000000000001</v>
      </c>
      <c r="J433" s="58">
        <f t="shared" si="94"/>
        <v>115.4905</v>
      </c>
      <c r="K433" s="58">
        <f t="shared" si="94"/>
        <v>49.606999999999992</v>
      </c>
      <c r="L433" s="58">
        <f t="shared" si="94"/>
        <v>272.86</v>
      </c>
      <c r="M433" s="58">
        <f t="shared" si="94"/>
        <v>266.06</v>
      </c>
      <c r="N433" s="58">
        <f t="shared" si="94"/>
        <v>67.449999999999989</v>
      </c>
      <c r="O433" s="58">
        <f t="shared" si="94"/>
        <v>3.7749999999999999</v>
      </c>
    </row>
    <row r="434" spans="1:15" ht="16.5" thickTop="1" x14ac:dyDescent="0.25">
      <c r="A434" s="60" t="s">
        <v>47</v>
      </c>
      <c r="B434" s="61"/>
      <c r="C434" s="62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4"/>
    </row>
    <row r="435" spans="1:15" ht="31.5" x14ac:dyDescent="0.25">
      <c r="A435" s="21" t="s">
        <v>137</v>
      </c>
      <c r="B435" s="22" t="s">
        <v>22</v>
      </c>
      <c r="C435" s="23">
        <v>180</v>
      </c>
      <c r="D435" s="24">
        <v>14.83</v>
      </c>
      <c r="E435" s="24">
        <v>20.07</v>
      </c>
      <c r="F435" s="24">
        <v>43.15</v>
      </c>
      <c r="G435" s="24">
        <v>415.45</v>
      </c>
      <c r="H435" s="24">
        <v>0.11076923076923077</v>
      </c>
      <c r="I435" s="24">
        <v>0</v>
      </c>
      <c r="J435" s="24">
        <v>97.2</v>
      </c>
      <c r="K435" s="24">
        <v>0.85</v>
      </c>
      <c r="L435" s="24">
        <v>152.4</v>
      </c>
      <c r="M435" s="24">
        <v>138.87</v>
      </c>
      <c r="N435" s="24">
        <v>11.61</v>
      </c>
      <c r="O435" s="53">
        <v>0.46</v>
      </c>
    </row>
    <row r="436" spans="1:15" ht="31.5" x14ac:dyDescent="0.25">
      <c r="A436" s="21" t="s">
        <v>23</v>
      </c>
      <c r="B436" s="22" t="s">
        <v>24</v>
      </c>
      <c r="C436" s="23">
        <v>100</v>
      </c>
      <c r="D436" s="24">
        <v>3.1</v>
      </c>
      <c r="E436" s="24">
        <v>0.2</v>
      </c>
      <c r="F436" s="24">
        <v>6.7</v>
      </c>
      <c r="G436" s="24">
        <v>40</v>
      </c>
      <c r="H436" s="24">
        <v>0.12</v>
      </c>
      <c r="I436" s="24">
        <v>10</v>
      </c>
      <c r="J436" s="24">
        <v>0.3</v>
      </c>
      <c r="K436" s="24">
        <v>0</v>
      </c>
      <c r="L436" s="24">
        <v>20</v>
      </c>
      <c r="M436" s="24">
        <v>62</v>
      </c>
      <c r="N436" s="24">
        <v>21</v>
      </c>
      <c r="O436" s="53">
        <v>0.7</v>
      </c>
    </row>
    <row r="437" spans="1:15" ht="60" x14ac:dyDescent="0.25">
      <c r="A437" s="21" t="s">
        <v>25</v>
      </c>
      <c r="B437" s="22" t="s">
        <v>26</v>
      </c>
      <c r="C437" s="23">
        <v>20</v>
      </c>
      <c r="D437" s="24">
        <v>1.52</v>
      </c>
      <c r="E437" s="24">
        <v>0.16</v>
      </c>
      <c r="F437" s="24">
        <v>9.84</v>
      </c>
      <c r="G437" s="24">
        <v>47</v>
      </c>
      <c r="H437" s="24">
        <v>2.2000000000000002E-2</v>
      </c>
      <c r="I437" s="24">
        <v>0</v>
      </c>
      <c r="J437" s="24">
        <v>0</v>
      </c>
      <c r="K437" s="24">
        <v>0.22</v>
      </c>
      <c r="L437" s="24">
        <v>4</v>
      </c>
      <c r="M437" s="24">
        <v>13</v>
      </c>
      <c r="N437" s="24">
        <v>2.8</v>
      </c>
      <c r="O437" s="53">
        <v>0.22</v>
      </c>
    </row>
    <row r="438" spans="1:15" ht="60" x14ac:dyDescent="0.25">
      <c r="A438" s="21" t="s">
        <v>138</v>
      </c>
      <c r="B438" s="22" t="s">
        <v>139</v>
      </c>
      <c r="C438" s="23">
        <v>200</v>
      </c>
      <c r="D438" s="24">
        <v>0.7</v>
      </c>
      <c r="E438" s="24">
        <v>0.3</v>
      </c>
      <c r="F438" s="24">
        <v>21.22</v>
      </c>
      <c r="G438" s="24">
        <v>97</v>
      </c>
      <c r="H438" s="28">
        <v>0.01</v>
      </c>
      <c r="I438" s="28">
        <v>70</v>
      </c>
      <c r="J438" s="28">
        <v>0</v>
      </c>
      <c r="K438" s="28">
        <v>0</v>
      </c>
      <c r="L438" s="28">
        <v>12</v>
      </c>
      <c r="M438" s="28">
        <v>3</v>
      </c>
      <c r="N438" s="28">
        <v>3</v>
      </c>
      <c r="O438" s="54">
        <v>1.5</v>
      </c>
    </row>
    <row r="439" spans="1:15" ht="16.5" thickBot="1" x14ac:dyDescent="0.3">
      <c r="A439" s="56" t="s">
        <v>86</v>
      </c>
      <c r="B439" s="57"/>
      <c r="C439" s="70">
        <f>SUM(C435:C438)</f>
        <v>500</v>
      </c>
      <c r="D439" s="58">
        <f t="shared" ref="D439:O439" si="95">SUM(D435:D438)</f>
        <v>20.149999999999999</v>
      </c>
      <c r="E439" s="58">
        <f t="shared" si="95"/>
        <v>20.73</v>
      </c>
      <c r="F439" s="58">
        <f t="shared" si="95"/>
        <v>80.91</v>
      </c>
      <c r="G439" s="58">
        <f t="shared" si="95"/>
        <v>599.45000000000005</v>
      </c>
      <c r="H439" s="58">
        <f t="shared" si="95"/>
        <v>0.26276923076923081</v>
      </c>
      <c r="I439" s="58">
        <f t="shared" si="95"/>
        <v>80</v>
      </c>
      <c r="J439" s="58">
        <f t="shared" si="95"/>
        <v>97.5</v>
      </c>
      <c r="K439" s="58">
        <f t="shared" si="95"/>
        <v>1.07</v>
      </c>
      <c r="L439" s="58">
        <f t="shared" si="95"/>
        <v>188.4</v>
      </c>
      <c r="M439" s="58">
        <f t="shared" si="95"/>
        <v>216.87</v>
      </c>
      <c r="N439" s="58">
        <f t="shared" si="95"/>
        <v>38.409999999999997</v>
      </c>
      <c r="O439" s="58">
        <f t="shared" si="95"/>
        <v>2.88</v>
      </c>
    </row>
    <row r="440" spans="1:15" ht="16.5" thickTop="1" x14ac:dyDescent="0.25">
      <c r="A440" s="139" t="s">
        <v>54</v>
      </c>
      <c r="B440" s="140"/>
      <c r="C440" s="34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6"/>
    </row>
    <row r="441" spans="1:15" ht="47.25" x14ac:dyDescent="0.25">
      <c r="A441" s="51" t="s">
        <v>140</v>
      </c>
      <c r="B441" s="48" t="s">
        <v>141</v>
      </c>
      <c r="C441" s="49">
        <v>240</v>
      </c>
      <c r="D441" s="141">
        <v>6.96</v>
      </c>
      <c r="E441" s="141">
        <v>3.6</v>
      </c>
      <c r="F441" s="141">
        <v>27.36</v>
      </c>
      <c r="G441" s="141">
        <v>170.4</v>
      </c>
      <c r="H441" s="141">
        <v>7.1999999999999995E-2</v>
      </c>
      <c r="I441" s="141">
        <v>1.44</v>
      </c>
      <c r="J441" s="141">
        <v>2.4E-2</v>
      </c>
      <c r="K441" s="141">
        <v>0</v>
      </c>
      <c r="L441" s="141">
        <v>297.60000000000002</v>
      </c>
      <c r="M441" s="141">
        <v>228</v>
      </c>
      <c r="N441" s="141">
        <v>36</v>
      </c>
      <c r="O441" s="142">
        <v>0.24</v>
      </c>
    </row>
    <row r="442" spans="1:15" ht="51" x14ac:dyDescent="0.25">
      <c r="A442" s="143" t="s">
        <v>142</v>
      </c>
      <c r="B442" s="133" t="s">
        <v>143</v>
      </c>
      <c r="C442" s="135">
        <v>60</v>
      </c>
      <c r="D442" s="50">
        <v>5.68</v>
      </c>
      <c r="E442" s="50">
        <v>6.63</v>
      </c>
      <c r="F442" s="50">
        <v>38.4</v>
      </c>
      <c r="G442" s="50">
        <v>229.68</v>
      </c>
      <c r="H442" s="50">
        <v>7.0000000000000007E-2</v>
      </c>
      <c r="I442" s="50">
        <v>0.14000000000000001</v>
      </c>
      <c r="J442" s="50">
        <v>0.04</v>
      </c>
      <c r="K442" s="50">
        <v>0.61</v>
      </c>
      <c r="L442" s="50">
        <v>50.59</v>
      </c>
      <c r="M442" s="50">
        <v>91.12</v>
      </c>
      <c r="N442" s="50">
        <v>11.6</v>
      </c>
      <c r="O442" s="52">
        <v>0.56999999999999995</v>
      </c>
    </row>
    <row r="443" spans="1:15" ht="16.5" thickBot="1" x14ac:dyDescent="0.3">
      <c r="A443" s="56" t="s">
        <v>59</v>
      </c>
      <c r="B443" s="57"/>
      <c r="C443" s="70">
        <f>SUM(C441:C442)</f>
        <v>300</v>
      </c>
      <c r="D443" s="71">
        <f>SUM(D441:D442)</f>
        <v>12.64</v>
      </c>
      <c r="E443" s="71">
        <f t="shared" ref="E443:O443" si="96">SUM(E441:E442)</f>
        <v>10.23</v>
      </c>
      <c r="F443" s="71">
        <f t="shared" si="96"/>
        <v>65.759999999999991</v>
      </c>
      <c r="G443" s="71">
        <f t="shared" si="96"/>
        <v>400.08000000000004</v>
      </c>
      <c r="H443" s="71">
        <f t="shared" si="96"/>
        <v>0.14200000000000002</v>
      </c>
      <c r="I443" s="71">
        <f t="shared" si="96"/>
        <v>1.58</v>
      </c>
      <c r="J443" s="71">
        <f t="shared" si="96"/>
        <v>6.4000000000000001E-2</v>
      </c>
      <c r="K443" s="71">
        <f t="shared" si="96"/>
        <v>0.61</v>
      </c>
      <c r="L443" s="71">
        <f t="shared" si="96"/>
        <v>348.19000000000005</v>
      </c>
      <c r="M443" s="71">
        <f t="shared" si="96"/>
        <v>319.12</v>
      </c>
      <c r="N443" s="71">
        <f t="shared" si="96"/>
        <v>47.6</v>
      </c>
      <c r="O443" s="71">
        <f t="shared" si="96"/>
        <v>0.80999999999999994</v>
      </c>
    </row>
    <row r="444" spans="1:15" ht="17.25" thickTop="1" thickBot="1" x14ac:dyDescent="0.3">
      <c r="A444" s="100" t="s">
        <v>144</v>
      </c>
      <c r="B444" s="101"/>
      <c r="C444" s="102"/>
      <c r="D444" s="71">
        <f t="shared" ref="D444:O444" si="97">D425+D433+D439</f>
        <v>68.13</v>
      </c>
      <c r="E444" s="71">
        <f t="shared" si="97"/>
        <v>69.83</v>
      </c>
      <c r="F444" s="71">
        <f t="shared" si="97"/>
        <v>294</v>
      </c>
      <c r="G444" s="71">
        <f t="shared" si="97"/>
        <v>2085.2200000000003</v>
      </c>
      <c r="H444" s="71">
        <f t="shared" si="97"/>
        <v>1.0085692307692309</v>
      </c>
      <c r="I444" s="71">
        <f t="shared" si="97"/>
        <v>286.31099999999998</v>
      </c>
      <c r="J444" s="71">
        <f t="shared" si="97"/>
        <v>471.00049999999999</v>
      </c>
      <c r="K444" s="71">
        <f t="shared" si="97"/>
        <v>51.326999999999991</v>
      </c>
      <c r="L444" s="71">
        <f t="shared" si="97"/>
        <v>730.93</v>
      </c>
      <c r="M444" s="71">
        <f t="shared" si="97"/>
        <v>811.12</v>
      </c>
      <c r="N444" s="71">
        <f t="shared" si="97"/>
        <v>192.85999999999999</v>
      </c>
      <c r="O444" s="71">
        <f t="shared" si="97"/>
        <v>9.5549999999999997</v>
      </c>
    </row>
    <row r="445" spans="1:15" ht="17.25" thickTop="1" thickBot="1" x14ac:dyDescent="0.3">
      <c r="A445" s="100" t="s">
        <v>145</v>
      </c>
      <c r="B445" s="101"/>
      <c r="C445" s="102"/>
      <c r="D445" s="71">
        <f t="shared" ref="D445:O445" si="98">D425+D433+D443</f>
        <v>60.620000000000005</v>
      </c>
      <c r="E445" s="71">
        <f t="shared" si="98"/>
        <v>59.33</v>
      </c>
      <c r="F445" s="71">
        <f t="shared" si="98"/>
        <v>278.84999999999997</v>
      </c>
      <c r="G445" s="71">
        <f t="shared" si="98"/>
        <v>1885.85</v>
      </c>
      <c r="H445" s="71">
        <f t="shared" si="98"/>
        <v>0.88780000000000003</v>
      </c>
      <c r="I445" s="71">
        <f t="shared" si="98"/>
        <v>207.89099999999999</v>
      </c>
      <c r="J445" s="71">
        <f t="shared" si="98"/>
        <v>373.56450000000001</v>
      </c>
      <c r="K445" s="71">
        <f t="shared" si="98"/>
        <v>50.86699999999999</v>
      </c>
      <c r="L445" s="71">
        <f t="shared" si="98"/>
        <v>890.72</v>
      </c>
      <c r="M445" s="71">
        <f t="shared" si="98"/>
        <v>913.37</v>
      </c>
      <c r="N445" s="71">
        <f t="shared" si="98"/>
        <v>202.04999999999998</v>
      </c>
      <c r="O445" s="71">
        <f t="shared" si="98"/>
        <v>7.4850000000000003</v>
      </c>
    </row>
    <row r="446" spans="1:15" ht="17.25" thickTop="1" thickBot="1" x14ac:dyDescent="0.3">
      <c r="A446" s="75" t="s">
        <v>146</v>
      </c>
      <c r="B446" s="76"/>
      <c r="C446" s="77"/>
      <c r="D446" s="78">
        <f t="shared" ref="D446:O446" si="99">D425+D433+D439+D443</f>
        <v>80.77</v>
      </c>
      <c r="E446" s="78">
        <f t="shared" si="99"/>
        <v>80.06</v>
      </c>
      <c r="F446" s="78">
        <f t="shared" si="99"/>
        <v>359.76</v>
      </c>
      <c r="G446" s="78">
        <f t="shared" si="99"/>
        <v>2485.3000000000002</v>
      </c>
      <c r="H446" s="78">
        <f t="shared" si="99"/>
        <v>1.1505692307692308</v>
      </c>
      <c r="I446" s="78">
        <f t="shared" si="99"/>
        <v>287.89099999999996</v>
      </c>
      <c r="J446" s="78">
        <f t="shared" si="99"/>
        <v>471.06450000000001</v>
      </c>
      <c r="K446" s="78">
        <f t="shared" si="99"/>
        <v>51.936999999999991</v>
      </c>
      <c r="L446" s="78">
        <f t="shared" si="99"/>
        <v>1079.1199999999999</v>
      </c>
      <c r="M446" s="78">
        <f t="shared" si="99"/>
        <v>1130.24</v>
      </c>
      <c r="N446" s="78">
        <f t="shared" si="99"/>
        <v>240.45999999999998</v>
      </c>
      <c r="O446" s="78">
        <f t="shared" si="99"/>
        <v>10.365</v>
      </c>
    </row>
    <row r="447" spans="1:15" x14ac:dyDescent="0.25">
      <c r="A447" s="2"/>
      <c r="B447" s="2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4" t="s">
        <v>0</v>
      </c>
    </row>
    <row r="448" spans="1:15" ht="15.75" x14ac:dyDescent="0.25">
      <c r="A448" s="5" t="s">
        <v>261</v>
      </c>
      <c r="B448" s="2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thickBot="1" x14ac:dyDescent="0.3">
      <c r="A449" s="1"/>
      <c r="B449" s="2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x14ac:dyDescent="0.25">
      <c r="A450" s="6" t="s">
        <v>2</v>
      </c>
      <c r="B450" s="7" t="s">
        <v>3</v>
      </c>
      <c r="C450" s="7" t="s">
        <v>4</v>
      </c>
      <c r="D450" s="8" t="s">
        <v>5</v>
      </c>
      <c r="E450" s="8"/>
      <c r="F450" s="8"/>
      <c r="G450" s="9" t="s">
        <v>6</v>
      </c>
      <c r="H450" s="8" t="s">
        <v>7</v>
      </c>
      <c r="I450" s="8"/>
      <c r="J450" s="8"/>
      <c r="K450" s="8"/>
      <c r="L450" s="8" t="s">
        <v>8</v>
      </c>
      <c r="M450" s="8"/>
      <c r="N450" s="8"/>
      <c r="O450" s="10"/>
    </row>
    <row r="451" spans="1:15" ht="32.25" thickBot="1" x14ac:dyDescent="0.3">
      <c r="A451" s="11"/>
      <c r="B451" s="12"/>
      <c r="C451" s="12"/>
      <c r="D451" s="13" t="s">
        <v>9</v>
      </c>
      <c r="E451" s="13" t="s">
        <v>10</v>
      </c>
      <c r="F451" s="13" t="s">
        <v>11</v>
      </c>
      <c r="G451" s="14"/>
      <c r="H451" s="13" t="s">
        <v>12</v>
      </c>
      <c r="I451" s="13" t="s">
        <v>13</v>
      </c>
      <c r="J451" s="13" t="s">
        <v>14</v>
      </c>
      <c r="K451" s="13" t="s">
        <v>15</v>
      </c>
      <c r="L451" s="13" t="s">
        <v>16</v>
      </c>
      <c r="M451" s="13" t="s">
        <v>17</v>
      </c>
      <c r="N451" s="13" t="s">
        <v>18</v>
      </c>
      <c r="O451" s="15" t="s">
        <v>19</v>
      </c>
    </row>
    <row r="452" spans="1:15" ht="16.5" thickTop="1" x14ac:dyDescent="0.25">
      <c r="A452" s="16" t="s">
        <v>20</v>
      </c>
      <c r="B452" s="17"/>
      <c r="C452" s="18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79"/>
    </row>
    <row r="453" spans="1:15" ht="63" x14ac:dyDescent="0.25">
      <c r="A453" s="37" t="s">
        <v>148</v>
      </c>
      <c r="B453" s="144" t="s">
        <v>149</v>
      </c>
      <c r="C453" s="39" t="s">
        <v>96</v>
      </c>
      <c r="D453" s="40">
        <v>18.690000000000001</v>
      </c>
      <c r="E453" s="40">
        <v>19.46</v>
      </c>
      <c r="F453" s="40">
        <v>62.23</v>
      </c>
      <c r="G453" s="40">
        <v>484.39</v>
      </c>
      <c r="H453" s="40">
        <v>0.2</v>
      </c>
      <c r="I453" s="40">
        <v>0.01</v>
      </c>
      <c r="J453" s="40">
        <v>173</v>
      </c>
      <c r="K453" s="40">
        <v>0.54</v>
      </c>
      <c r="L453" s="40">
        <v>254.22</v>
      </c>
      <c r="M453" s="40">
        <v>308.95999999999998</v>
      </c>
      <c r="N453" s="40">
        <v>76.085999999999999</v>
      </c>
      <c r="O453" s="41">
        <v>0.2</v>
      </c>
    </row>
    <row r="454" spans="1:15" ht="60" x14ac:dyDescent="0.25">
      <c r="A454" s="21" t="s">
        <v>42</v>
      </c>
      <c r="B454" s="22" t="s">
        <v>150</v>
      </c>
      <c r="C454" s="23">
        <v>100</v>
      </c>
      <c r="D454" s="24">
        <v>0.4</v>
      </c>
      <c r="E454" s="24">
        <v>0.3</v>
      </c>
      <c r="F454" s="24">
        <v>10.3</v>
      </c>
      <c r="G454" s="24">
        <v>47</v>
      </c>
      <c r="H454" s="24">
        <v>0.02</v>
      </c>
      <c r="I454" s="24">
        <v>5</v>
      </c>
      <c r="J454" s="24">
        <v>0</v>
      </c>
      <c r="K454" s="24">
        <v>0.4</v>
      </c>
      <c r="L454" s="24">
        <v>19</v>
      </c>
      <c r="M454" s="24">
        <v>12</v>
      </c>
      <c r="N454" s="24">
        <v>16</v>
      </c>
      <c r="O454" s="53">
        <v>2.2999999999999998</v>
      </c>
    </row>
    <row r="455" spans="1:15" ht="60" x14ac:dyDescent="0.25">
      <c r="A455" s="21" t="s">
        <v>69</v>
      </c>
      <c r="B455" s="22" t="s">
        <v>70</v>
      </c>
      <c r="C455" s="23">
        <v>200</v>
      </c>
      <c r="D455" s="24">
        <v>0.1</v>
      </c>
      <c r="E455" s="24">
        <v>0</v>
      </c>
      <c r="F455" s="24">
        <v>15.2</v>
      </c>
      <c r="G455" s="24">
        <v>61</v>
      </c>
      <c r="H455" s="24">
        <v>0</v>
      </c>
      <c r="I455" s="24">
        <v>2.8</v>
      </c>
      <c r="J455" s="24">
        <v>0</v>
      </c>
      <c r="K455" s="24">
        <v>0</v>
      </c>
      <c r="L455" s="24">
        <v>14.2</v>
      </c>
      <c r="M455" s="24">
        <v>4</v>
      </c>
      <c r="N455" s="24">
        <v>2</v>
      </c>
      <c r="O455" s="53">
        <v>0.4</v>
      </c>
    </row>
    <row r="456" spans="1:15" ht="16.5" thickBot="1" x14ac:dyDescent="0.3">
      <c r="A456" s="30" t="s">
        <v>29</v>
      </c>
      <c r="B456" s="31"/>
      <c r="C456" s="70">
        <f>C455+C454+200</f>
        <v>500</v>
      </c>
      <c r="D456" s="58">
        <f>SUM(D453:D455)</f>
        <v>19.190000000000001</v>
      </c>
      <c r="E456" s="58">
        <f t="shared" ref="E456:O456" si="100">SUM(E453:E455)</f>
        <v>19.760000000000002</v>
      </c>
      <c r="F456" s="58">
        <f t="shared" si="100"/>
        <v>87.73</v>
      </c>
      <c r="G456" s="58">
        <f t="shared" si="100"/>
        <v>592.39</v>
      </c>
      <c r="H456" s="58">
        <f t="shared" si="100"/>
        <v>0.22</v>
      </c>
      <c r="I456" s="58">
        <f t="shared" si="100"/>
        <v>7.81</v>
      </c>
      <c r="J456" s="58">
        <f t="shared" si="100"/>
        <v>173</v>
      </c>
      <c r="K456" s="58">
        <f t="shared" si="100"/>
        <v>0.94000000000000006</v>
      </c>
      <c r="L456" s="58">
        <f t="shared" si="100"/>
        <v>287.42</v>
      </c>
      <c r="M456" s="58">
        <f t="shared" si="100"/>
        <v>324.95999999999998</v>
      </c>
      <c r="N456" s="58">
        <f t="shared" si="100"/>
        <v>94.085999999999999</v>
      </c>
      <c r="O456" s="58">
        <f t="shared" si="100"/>
        <v>2.9</v>
      </c>
    </row>
    <row r="457" spans="1:15" ht="16.5" thickTop="1" x14ac:dyDescent="0.25">
      <c r="A457" s="16" t="s">
        <v>30</v>
      </c>
      <c r="B457" s="17"/>
      <c r="C457" s="34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6"/>
    </row>
    <row r="458" spans="1:15" ht="63" x14ac:dyDescent="0.25">
      <c r="A458" s="21" t="s">
        <v>151</v>
      </c>
      <c r="B458" s="22" t="s">
        <v>152</v>
      </c>
      <c r="C458" s="23">
        <v>60</v>
      </c>
      <c r="D458" s="24">
        <v>0.96</v>
      </c>
      <c r="E458" s="24">
        <v>6.6</v>
      </c>
      <c r="F458" s="24">
        <v>5.76</v>
      </c>
      <c r="G458" s="24">
        <v>81.599999999999994</v>
      </c>
      <c r="H458" s="24">
        <v>0.02</v>
      </c>
      <c r="I458" s="24">
        <v>16.68</v>
      </c>
      <c r="J458" s="24">
        <v>0</v>
      </c>
      <c r="K458" s="24">
        <v>2.7</v>
      </c>
      <c r="L458" s="24">
        <v>26.4</v>
      </c>
      <c r="M458" s="24">
        <v>19.2</v>
      </c>
      <c r="N458" s="24">
        <v>11.56</v>
      </c>
      <c r="O458" s="53">
        <v>0.36</v>
      </c>
    </row>
    <row r="459" spans="1:15" ht="47.25" x14ac:dyDescent="0.25">
      <c r="A459" s="21" t="s">
        <v>73</v>
      </c>
      <c r="B459" s="22" t="s">
        <v>74</v>
      </c>
      <c r="C459" s="23">
        <v>230</v>
      </c>
      <c r="D459" s="24">
        <v>2.67</v>
      </c>
      <c r="E459" s="24">
        <v>4.8099999999999996</v>
      </c>
      <c r="F459" s="24">
        <v>9.43</v>
      </c>
      <c r="G459" s="24">
        <v>89.24</v>
      </c>
      <c r="H459" s="24">
        <v>5.9799999999999999E-2</v>
      </c>
      <c r="I459" s="24">
        <v>8.4410000000000007</v>
      </c>
      <c r="J459" s="24">
        <v>85</v>
      </c>
      <c r="K459" s="24">
        <v>0.23</v>
      </c>
      <c r="L459" s="24">
        <v>89.83</v>
      </c>
      <c r="M459" s="24">
        <v>85.39</v>
      </c>
      <c r="N459" s="24">
        <v>18.399999999999999</v>
      </c>
      <c r="O459" s="53">
        <v>0.09</v>
      </c>
    </row>
    <row r="460" spans="1:15" ht="47.25" x14ac:dyDescent="0.25">
      <c r="A460" s="21" t="s">
        <v>153</v>
      </c>
      <c r="B460" s="22" t="s">
        <v>154</v>
      </c>
      <c r="C460" s="23">
        <v>100</v>
      </c>
      <c r="D460" s="24">
        <v>9.59</v>
      </c>
      <c r="E460" s="24">
        <v>10.37</v>
      </c>
      <c r="F460" s="24">
        <v>9.27</v>
      </c>
      <c r="G460" s="24">
        <v>147</v>
      </c>
      <c r="H460" s="24">
        <v>0.18</v>
      </c>
      <c r="I460" s="24">
        <v>1.1100000000000001</v>
      </c>
      <c r="J460" s="24">
        <v>0.01</v>
      </c>
      <c r="K460" s="24">
        <v>0.41</v>
      </c>
      <c r="L460" s="24">
        <v>13.76</v>
      </c>
      <c r="M460" s="24">
        <v>105.11</v>
      </c>
      <c r="N460" s="24">
        <v>18.04</v>
      </c>
      <c r="O460" s="136">
        <v>1.48</v>
      </c>
    </row>
    <row r="461" spans="1:15" ht="47.25" x14ac:dyDescent="0.25">
      <c r="A461" s="21" t="s">
        <v>82</v>
      </c>
      <c r="B461" s="43" t="s">
        <v>83</v>
      </c>
      <c r="C461" s="23">
        <v>150</v>
      </c>
      <c r="D461" s="24">
        <v>6.58</v>
      </c>
      <c r="E461" s="24">
        <v>5.0199999999999996</v>
      </c>
      <c r="F461" s="24">
        <v>34.450000000000003</v>
      </c>
      <c r="G461" s="24">
        <v>217.64</v>
      </c>
      <c r="H461" s="24">
        <v>5.7000000000000002E-2</v>
      </c>
      <c r="I461" s="24">
        <v>0</v>
      </c>
      <c r="J461" s="24">
        <v>175</v>
      </c>
      <c r="K461" s="24">
        <v>0.79500000000000004</v>
      </c>
      <c r="L461" s="24">
        <v>70.28</v>
      </c>
      <c r="M461" s="24">
        <v>177.95</v>
      </c>
      <c r="N461" s="24">
        <v>8.1</v>
      </c>
      <c r="O461" s="53">
        <v>0.08</v>
      </c>
    </row>
    <row r="462" spans="1:15" ht="60" x14ac:dyDescent="0.25">
      <c r="A462" s="21" t="s">
        <v>25</v>
      </c>
      <c r="B462" s="22" t="s">
        <v>26</v>
      </c>
      <c r="C462" s="23">
        <v>70</v>
      </c>
      <c r="D462" s="24">
        <v>5.32</v>
      </c>
      <c r="E462" s="24">
        <v>0.56000000000000005</v>
      </c>
      <c r="F462" s="24">
        <v>29.19</v>
      </c>
      <c r="G462" s="24">
        <v>164.5</v>
      </c>
      <c r="H462" s="24">
        <v>7.6999999999999999E-2</v>
      </c>
      <c r="I462" s="24">
        <v>0</v>
      </c>
      <c r="J462" s="24">
        <v>0</v>
      </c>
      <c r="K462" s="24">
        <v>0.77</v>
      </c>
      <c r="L462" s="24">
        <v>14</v>
      </c>
      <c r="M462" s="24">
        <v>45.5</v>
      </c>
      <c r="N462" s="24">
        <v>9.8000000000000007</v>
      </c>
      <c r="O462" s="53">
        <v>0.77</v>
      </c>
    </row>
    <row r="463" spans="1:15" ht="60" x14ac:dyDescent="0.25">
      <c r="A463" s="21" t="s">
        <v>42</v>
      </c>
      <c r="B463" s="22" t="s">
        <v>68</v>
      </c>
      <c r="C463" s="23">
        <v>100</v>
      </c>
      <c r="D463" s="24">
        <v>1.5</v>
      </c>
      <c r="E463" s="24">
        <v>0.5</v>
      </c>
      <c r="F463" s="24">
        <v>21</v>
      </c>
      <c r="G463" s="24">
        <v>96</v>
      </c>
      <c r="H463" s="24">
        <v>0.04</v>
      </c>
      <c r="I463" s="24">
        <v>10</v>
      </c>
      <c r="J463" s="24">
        <v>0</v>
      </c>
      <c r="K463" s="24">
        <v>0.4</v>
      </c>
      <c r="L463" s="24">
        <v>8</v>
      </c>
      <c r="M463" s="24">
        <v>28</v>
      </c>
      <c r="N463" s="24">
        <v>42</v>
      </c>
      <c r="O463" s="53">
        <v>0.6</v>
      </c>
    </row>
    <row r="464" spans="1:15" ht="63" x14ac:dyDescent="0.25">
      <c r="A464" s="21" t="s">
        <v>44</v>
      </c>
      <c r="B464" s="22" t="s">
        <v>155</v>
      </c>
      <c r="C464" s="23">
        <v>200</v>
      </c>
      <c r="D464" s="24">
        <v>0.3</v>
      </c>
      <c r="E464" s="24">
        <v>0</v>
      </c>
      <c r="F464" s="24">
        <v>20.100000000000001</v>
      </c>
      <c r="G464" s="24">
        <v>81</v>
      </c>
      <c r="H464" s="24">
        <v>0</v>
      </c>
      <c r="I464" s="24">
        <v>0.8</v>
      </c>
      <c r="J464" s="24">
        <v>0</v>
      </c>
      <c r="K464" s="24">
        <v>0</v>
      </c>
      <c r="L464" s="24">
        <v>10</v>
      </c>
      <c r="M464" s="24">
        <v>6</v>
      </c>
      <c r="N464" s="24">
        <v>3</v>
      </c>
      <c r="O464" s="53">
        <v>0.6</v>
      </c>
    </row>
    <row r="465" spans="1:15" ht="16.5" thickBot="1" x14ac:dyDescent="0.3">
      <c r="A465" s="30" t="s">
        <v>46</v>
      </c>
      <c r="B465" s="31"/>
      <c r="C465" s="70">
        <f t="shared" ref="C465:O465" si="101">SUM(C458:C464)</f>
        <v>910</v>
      </c>
      <c r="D465" s="58">
        <f t="shared" si="101"/>
        <v>26.919999999999998</v>
      </c>
      <c r="E465" s="58">
        <f t="shared" si="101"/>
        <v>27.86</v>
      </c>
      <c r="F465" s="58">
        <f t="shared" si="101"/>
        <v>129.20000000000002</v>
      </c>
      <c r="G465" s="58">
        <f t="shared" si="101"/>
        <v>876.98</v>
      </c>
      <c r="H465" s="58">
        <f t="shared" si="101"/>
        <v>0.43379999999999996</v>
      </c>
      <c r="I465" s="58">
        <f t="shared" si="101"/>
        <v>37.030999999999999</v>
      </c>
      <c r="J465" s="58">
        <f t="shared" si="101"/>
        <v>260.01</v>
      </c>
      <c r="K465" s="58">
        <f t="shared" si="101"/>
        <v>5.3050000000000015</v>
      </c>
      <c r="L465" s="58">
        <f t="shared" si="101"/>
        <v>232.26999999999998</v>
      </c>
      <c r="M465" s="58">
        <f t="shared" si="101"/>
        <v>467.15</v>
      </c>
      <c r="N465" s="58">
        <f t="shared" si="101"/>
        <v>110.9</v>
      </c>
      <c r="O465" s="58">
        <f t="shared" si="101"/>
        <v>3.98</v>
      </c>
    </row>
    <row r="466" spans="1:15" ht="16.5" thickTop="1" x14ac:dyDescent="0.25">
      <c r="A466" s="60" t="s">
        <v>47</v>
      </c>
      <c r="B466" s="61"/>
      <c r="C466" s="62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4"/>
    </row>
    <row r="467" spans="1:15" ht="47.25" x14ac:dyDescent="0.25">
      <c r="A467" s="21" t="s">
        <v>156</v>
      </c>
      <c r="B467" s="22" t="s">
        <v>157</v>
      </c>
      <c r="C467" s="23">
        <v>100</v>
      </c>
      <c r="D467" s="24">
        <v>10.96</v>
      </c>
      <c r="E467" s="24">
        <v>16.87</v>
      </c>
      <c r="F467" s="24">
        <v>13.37</v>
      </c>
      <c r="G467" s="24">
        <v>202.62</v>
      </c>
      <c r="H467" s="24">
        <v>0.25</v>
      </c>
      <c r="I467" s="24">
        <v>7.2</v>
      </c>
      <c r="J467" s="24">
        <v>175</v>
      </c>
      <c r="K467" s="24">
        <v>0</v>
      </c>
      <c r="L467" s="24">
        <v>22</v>
      </c>
      <c r="M467" s="24">
        <v>0</v>
      </c>
      <c r="N467" s="24">
        <v>0</v>
      </c>
      <c r="O467" s="136">
        <v>5.2</v>
      </c>
    </row>
    <row r="468" spans="1:15" ht="47.25" x14ac:dyDescent="0.25">
      <c r="A468" s="130" t="s">
        <v>158</v>
      </c>
      <c r="B468" s="22" t="s">
        <v>159</v>
      </c>
      <c r="C468" s="23">
        <v>150</v>
      </c>
      <c r="D468" s="24">
        <v>5.64</v>
      </c>
      <c r="E468" s="24">
        <v>2.09</v>
      </c>
      <c r="F468" s="24">
        <v>26.04</v>
      </c>
      <c r="G468" s="24">
        <v>144.9</v>
      </c>
      <c r="H468" s="24">
        <v>5.7000000000000002E-2</v>
      </c>
      <c r="I468" s="24">
        <v>1.4999999999999999E-2</v>
      </c>
      <c r="J468" s="24">
        <v>150</v>
      </c>
      <c r="K468" s="24">
        <v>0.79500000000000004</v>
      </c>
      <c r="L468" s="24">
        <v>5.7</v>
      </c>
      <c r="M468" s="24">
        <v>52.66</v>
      </c>
      <c r="N468" s="24">
        <v>8.1</v>
      </c>
      <c r="O468" s="24">
        <v>0.4</v>
      </c>
    </row>
    <row r="469" spans="1:15" ht="60" x14ac:dyDescent="0.25">
      <c r="A469" s="21" t="s">
        <v>40</v>
      </c>
      <c r="B469" s="22" t="s">
        <v>41</v>
      </c>
      <c r="C469" s="23">
        <v>50</v>
      </c>
      <c r="D469" s="24">
        <v>3.3</v>
      </c>
      <c r="E469" s="24">
        <v>0.6</v>
      </c>
      <c r="F469" s="24">
        <v>16.7</v>
      </c>
      <c r="G469" s="24">
        <v>87</v>
      </c>
      <c r="H469" s="24">
        <v>0.09</v>
      </c>
      <c r="I469" s="24">
        <v>0</v>
      </c>
      <c r="J469" s="24">
        <v>0</v>
      </c>
      <c r="K469" s="24">
        <v>0.7</v>
      </c>
      <c r="L469" s="24">
        <v>17.5</v>
      </c>
      <c r="M469" s="24">
        <v>79</v>
      </c>
      <c r="N469" s="24">
        <v>23.5</v>
      </c>
      <c r="O469" s="136">
        <v>1.95</v>
      </c>
    </row>
    <row r="470" spans="1:15" ht="60" x14ac:dyDescent="0.25">
      <c r="A470" s="26" t="s">
        <v>160</v>
      </c>
      <c r="B470" s="133" t="s">
        <v>161</v>
      </c>
      <c r="C470" s="23">
        <v>200</v>
      </c>
      <c r="D470" s="24">
        <v>0.3</v>
      </c>
      <c r="E470" s="24">
        <v>0</v>
      </c>
      <c r="F470" s="24">
        <v>31.1</v>
      </c>
      <c r="G470" s="24">
        <v>126</v>
      </c>
      <c r="H470" s="24">
        <v>0</v>
      </c>
      <c r="I470" s="24">
        <v>0.1</v>
      </c>
      <c r="J470" s="24">
        <v>0</v>
      </c>
      <c r="K470" s="24">
        <v>0</v>
      </c>
      <c r="L470" s="24">
        <v>14</v>
      </c>
      <c r="M470" s="24">
        <v>12</v>
      </c>
      <c r="N470" s="24">
        <v>3</v>
      </c>
      <c r="O470" s="53">
        <v>0.7</v>
      </c>
    </row>
    <row r="471" spans="1:15" ht="16.5" thickBot="1" x14ac:dyDescent="0.3">
      <c r="A471" s="56" t="s">
        <v>86</v>
      </c>
      <c r="B471" s="57"/>
      <c r="C471" s="70">
        <f>SUM(C467:C470)</f>
        <v>500</v>
      </c>
      <c r="D471" s="58">
        <f t="shared" ref="D471:O471" si="102">SUM(D467:D470)</f>
        <v>20.200000000000003</v>
      </c>
      <c r="E471" s="58">
        <f t="shared" si="102"/>
        <v>19.560000000000002</v>
      </c>
      <c r="F471" s="58">
        <f t="shared" si="102"/>
        <v>87.210000000000008</v>
      </c>
      <c r="G471" s="58">
        <f t="shared" si="102"/>
        <v>560.52</v>
      </c>
      <c r="H471" s="58">
        <f t="shared" si="102"/>
        <v>0.39700000000000002</v>
      </c>
      <c r="I471" s="58">
        <f t="shared" si="102"/>
        <v>7.3149999999999995</v>
      </c>
      <c r="J471" s="58">
        <f t="shared" si="102"/>
        <v>325</v>
      </c>
      <c r="K471" s="58">
        <f t="shared" si="102"/>
        <v>1.4950000000000001</v>
      </c>
      <c r="L471" s="58">
        <f t="shared" si="102"/>
        <v>59.2</v>
      </c>
      <c r="M471" s="58">
        <f t="shared" si="102"/>
        <v>143.66</v>
      </c>
      <c r="N471" s="58">
        <f t="shared" si="102"/>
        <v>34.6</v>
      </c>
      <c r="O471" s="58">
        <f t="shared" si="102"/>
        <v>8.25</v>
      </c>
    </row>
    <row r="472" spans="1:15" ht="16.5" thickTop="1" x14ac:dyDescent="0.25">
      <c r="A472" s="16" t="s">
        <v>54</v>
      </c>
      <c r="B472" s="17"/>
      <c r="C472" s="34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6"/>
    </row>
    <row r="473" spans="1:15" ht="60" x14ac:dyDescent="0.25">
      <c r="A473" s="26" t="s">
        <v>55</v>
      </c>
      <c r="B473" s="133" t="s">
        <v>162</v>
      </c>
      <c r="C473" s="23">
        <v>250</v>
      </c>
      <c r="D473" s="28">
        <v>7.25</v>
      </c>
      <c r="E473" s="28">
        <v>6.25</v>
      </c>
      <c r="F473" s="28">
        <v>10</v>
      </c>
      <c r="G473" s="28">
        <v>125</v>
      </c>
      <c r="H473" s="28">
        <v>0.1</v>
      </c>
      <c r="I473" s="28">
        <v>14.25</v>
      </c>
      <c r="J473" s="28">
        <v>0.05</v>
      </c>
      <c r="K473" s="28">
        <v>0</v>
      </c>
      <c r="L473" s="28">
        <v>300</v>
      </c>
      <c r="M473" s="28">
        <v>225</v>
      </c>
      <c r="N473" s="28">
        <v>35</v>
      </c>
      <c r="O473" s="29">
        <v>0.25</v>
      </c>
    </row>
    <row r="474" spans="1:15" ht="63.75" x14ac:dyDescent="0.25">
      <c r="A474" s="51" t="s">
        <v>163</v>
      </c>
      <c r="B474" s="145" t="s">
        <v>164</v>
      </c>
      <c r="C474" s="69">
        <v>50</v>
      </c>
      <c r="D474" s="50">
        <v>7.45</v>
      </c>
      <c r="E474" s="50">
        <v>8.1999999999999993</v>
      </c>
      <c r="F474" s="50">
        <v>28.8</v>
      </c>
      <c r="G474" s="50">
        <v>218</v>
      </c>
      <c r="H474" s="50">
        <v>7.0000000000000007E-2</v>
      </c>
      <c r="I474" s="50">
        <v>2.37</v>
      </c>
      <c r="J474" s="50">
        <v>0.06</v>
      </c>
      <c r="K474" s="50">
        <v>1.22</v>
      </c>
      <c r="L474" s="50">
        <v>22.61</v>
      </c>
      <c r="M474" s="50">
        <v>68.86</v>
      </c>
      <c r="N474" s="50">
        <v>21.58</v>
      </c>
      <c r="O474" s="52">
        <v>0.86</v>
      </c>
    </row>
    <row r="475" spans="1:15" ht="16.5" thickBot="1" x14ac:dyDescent="0.3">
      <c r="A475" s="56" t="s">
        <v>59</v>
      </c>
      <c r="B475" s="57"/>
      <c r="C475" s="70">
        <f>SUM(C473:C474)</f>
        <v>300</v>
      </c>
      <c r="D475" s="71">
        <f t="shared" ref="D475:O475" si="103">SUM(D473:D474)</f>
        <v>14.7</v>
      </c>
      <c r="E475" s="71">
        <f t="shared" si="103"/>
        <v>14.45</v>
      </c>
      <c r="F475" s="71">
        <f t="shared" si="103"/>
        <v>38.799999999999997</v>
      </c>
      <c r="G475" s="71">
        <f t="shared" si="103"/>
        <v>343</v>
      </c>
      <c r="H475" s="71">
        <f t="shared" si="103"/>
        <v>0.17</v>
      </c>
      <c r="I475" s="71">
        <f t="shared" si="103"/>
        <v>16.62</v>
      </c>
      <c r="J475" s="71">
        <f t="shared" si="103"/>
        <v>0.11</v>
      </c>
      <c r="K475" s="71">
        <f t="shared" si="103"/>
        <v>1.22</v>
      </c>
      <c r="L475" s="71">
        <f t="shared" si="103"/>
        <v>322.61</v>
      </c>
      <c r="M475" s="71">
        <f t="shared" si="103"/>
        <v>293.86</v>
      </c>
      <c r="N475" s="71">
        <f t="shared" si="103"/>
        <v>56.58</v>
      </c>
      <c r="O475" s="71">
        <f t="shared" si="103"/>
        <v>1.1099999999999999</v>
      </c>
    </row>
    <row r="476" spans="1:15" ht="17.25" thickTop="1" thickBot="1" x14ac:dyDescent="0.3">
      <c r="A476" s="100" t="s">
        <v>165</v>
      </c>
      <c r="B476" s="101"/>
      <c r="C476" s="102"/>
      <c r="D476" s="71">
        <f t="shared" ref="D476:O476" si="104">D456+D465+D471</f>
        <v>66.31</v>
      </c>
      <c r="E476" s="71">
        <f t="shared" si="104"/>
        <v>67.180000000000007</v>
      </c>
      <c r="F476" s="71">
        <f t="shared" si="104"/>
        <v>304.14</v>
      </c>
      <c r="G476" s="71">
        <f t="shared" si="104"/>
        <v>2029.8899999999999</v>
      </c>
      <c r="H476" s="71">
        <f t="shared" si="104"/>
        <v>1.0508</v>
      </c>
      <c r="I476" s="71">
        <f t="shared" si="104"/>
        <v>52.155999999999999</v>
      </c>
      <c r="J476" s="71">
        <f t="shared" si="104"/>
        <v>758.01</v>
      </c>
      <c r="K476" s="71">
        <f t="shared" si="104"/>
        <v>7.740000000000002</v>
      </c>
      <c r="L476" s="71">
        <f t="shared" si="104"/>
        <v>578.8900000000001</v>
      </c>
      <c r="M476" s="71">
        <f t="shared" si="104"/>
        <v>935.76999999999987</v>
      </c>
      <c r="N476" s="71">
        <f t="shared" si="104"/>
        <v>239.58599999999998</v>
      </c>
      <c r="O476" s="71">
        <f t="shared" si="104"/>
        <v>15.129999999999999</v>
      </c>
    </row>
    <row r="477" spans="1:15" ht="17.25" thickTop="1" thickBot="1" x14ac:dyDescent="0.3">
      <c r="A477" s="100" t="s">
        <v>166</v>
      </c>
      <c r="B477" s="101"/>
      <c r="C477" s="102"/>
      <c r="D477" s="71">
        <f t="shared" ref="D477:O477" si="105">D456+D465+D475</f>
        <v>60.81</v>
      </c>
      <c r="E477" s="71">
        <f t="shared" si="105"/>
        <v>62.070000000000007</v>
      </c>
      <c r="F477" s="71">
        <f t="shared" si="105"/>
        <v>255.73000000000002</v>
      </c>
      <c r="G477" s="71">
        <f t="shared" si="105"/>
        <v>1812.37</v>
      </c>
      <c r="H477" s="71">
        <f t="shared" si="105"/>
        <v>0.82379999999999998</v>
      </c>
      <c r="I477" s="71">
        <f t="shared" si="105"/>
        <v>61.460999999999999</v>
      </c>
      <c r="J477" s="71">
        <f t="shared" si="105"/>
        <v>433.12</v>
      </c>
      <c r="K477" s="71">
        <f t="shared" si="105"/>
        <v>7.4650000000000016</v>
      </c>
      <c r="L477" s="71">
        <f t="shared" si="105"/>
        <v>842.30000000000007</v>
      </c>
      <c r="M477" s="71">
        <f t="shared" si="105"/>
        <v>1085.9699999999998</v>
      </c>
      <c r="N477" s="71">
        <f t="shared" si="105"/>
        <v>261.56599999999997</v>
      </c>
      <c r="O477" s="71">
        <f t="shared" si="105"/>
        <v>7.99</v>
      </c>
    </row>
    <row r="478" spans="1:15" ht="17.25" thickTop="1" thickBot="1" x14ac:dyDescent="0.3">
      <c r="A478" s="75" t="s">
        <v>167</v>
      </c>
      <c r="B478" s="76"/>
      <c r="C478" s="77"/>
      <c r="D478" s="78">
        <f t="shared" ref="D478:O478" si="106">D456+D465+D471+D475</f>
        <v>81.010000000000005</v>
      </c>
      <c r="E478" s="78">
        <f t="shared" si="106"/>
        <v>81.63000000000001</v>
      </c>
      <c r="F478" s="78">
        <f t="shared" si="106"/>
        <v>342.94</v>
      </c>
      <c r="G478" s="78">
        <f t="shared" si="106"/>
        <v>2372.89</v>
      </c>
      <c r="H478" s="78">
        <f t="shared" si="106"/>
        <v>1.2207999999999999</v>
      </c>
      <c r="I478" s="78">
        <f t="shared" si="106"/>
        <v>68.775999999999996</v>
      </c>
      <c r="J478" s="78">
        <f t="shared" si="106"/>
        <v>758.12</v>
      </c>
      <c r="K478" s="78">
        <f t="shared" si="106"/>
        <v>8.9600000000000026</v>
      </c>
      <c r="L478" s="78">
        <f t="shared" si="106"/>
        <v>901.50000000000011</v>
      </c>
      <c r="M478" s="78">
        <f t="shared" si="106"/>
        <v>1229.6299999999999</v>
      </c>
      <c r="N478" s="78">
        <f t="shared" si="106"/>
        <v>296.166</v>
      </c>
      <c r="O478" s="78">
        <f t="shared" si="106"/>
        <v>16.239999999999998</v>
      </c>
    </row>
    <row r="479" spans="1:15" x14ac:dyDescent="0.25">
      <c r="A479" s="2"/>
      <c r="B479" s="2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4" t="s">
        <v>0</v>
      </c>
    </row>
    <row r="480" spans="1:15" ht="15.75" x14ac:dyDescent="0.25">
      <c r="A480" s="5" t="s">
        <v>262</v>
      </c>
      <c r="B480" s="2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thickBot="1" x14ac:dyDescent="0.3">
      <c r="A481" s="1"/>
      <c r="B481" s="2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x14ac:dyDescent="0.25">
      <c r="A482" s="6" t="s">
        <v>2</v>
      </c>
      <c r="B482" s="7" t="s">
        <v>3</v>
      </c>
      <c r="C482" s="7" t="s">
        <v>4</v>
      </c>
      <c r="D482" s="8" t="s">
        <v>5</v>
      </c>
      <c r="E482" s="8"/>
      <c r="F482" s="8"/>
      <c r="G482" s="146" t="s">
        <v>6</v>
      </c>
      <c r="H482" s="8" t="s">
        <v>7</v>
      </c>
      <c r="I482" s="8"/>
      <c r="J482" s="8"/>
      <c r="K482" s="8"/>
      <c r="L482" s="8" t="s">
        <v>8</v>
      </c>
      <c r="M482" s="8"/>
      <c r="N482" s="8"/>
      <c r="O482" s="10"/>
    </row>
    <row r="483" spans="1:15" ht="32.25" thickBot="1" x14ac:dyDescent="0.3">
      <c r="A483" s="11"/>
      <c r="B483" s="12"/>
      <c r="C483" s="12"/>
      <c r="D483" s="13" t="s">
        <v>9</v>
      </c>
      <c r="E483" s="13" t="s">
        <v>10</v>
      </c>
      <c r="F483" s="13" t="s">
        <v>11</v>
      </c>
      <c r="G483" s="146"/>
      <c r="H483" s="13" t="s">
        <v>12</v>
      </c>
      <c r="I483" s="13" t="s">
        <v>13</v>
      </c>
      <c r="J483" s="13" t="s">
        <v>14</v>
      </c>
      <c r="K483" s="13" t="s">
        <v>15</v>
      </c>
      <c r="L483" s="13" t="s">
        <v>16</v>
      </c>
      <c r="M483" s="13" t="s">
        <v>17</v>
      </c>
      <c r="N483" s="13" t="s">
        <v>18</v>
      </c>
      <c r="O483" s="15" t="s">
        <v>19</v>
      </c>
    </row>
    <row r="484" spans="1:15" ht="16.5" thickTop="1" x14ac:dyDescent="0.25">
      <c r="A484" s="16" t="s">
        <v>20</v>
      </c>
      <c r="B484" s="17"/>
      <c r="C484" s="18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79"/>
    </row>
    <row r="485" spans="1:15" ht="31.5" x14ac:dyDescent="0.25">
      <c r="A485" s="21" t="s">
        <v>169</v>
      </c>
      <c r="B485" s="22" t="s">
        <v>170</v>
      </c>
      <c r="C485" s="23">
        <v>60</v>
      </c>
      <c r="D485" s="24">
        <v>5.19</v>
      </c>
      <c r="E485" s="24">
        <v>10.039999999999999</v>
      </c>
      <c r="F485" s="24">
        <v>18</v>
      </c>
      <c r="G485" s="24">
        <v>207.52</v>
      </c>
      <c r="H485" s="24">
        <v>0.05</v>
      </c>
      <c r="I485" s="24">
        <v>0</v>
      </c>
      <c r="J485" s="24">
        <v>60</v>
      </c>
      <c r="K485" s="24">
        <v>0.3</v>
      </c>
      <c r="L485" s="24">
        <v>49.2</v>
      </c>
      <c r="M485" s="24">
        <v>13</v>
      </c>
      <c r="N485" s="24">
        <v>6.05</v>
      </c>
      <c r="O485" s="136">
        <v>1.28</v>
      </c>
    </row>
    <row r="486" spans="1:15" ht="31.5" x14ac:dyDescent="0.25">
      <c r="A486" s="147" t="s">
        <v>171</v>
      </c>
      <c r="B486" s="43" t="s">
        <v>172</v>
      </c>
      <c r="C486" s="44">
        <v>200</v>
      </c>
      <c r="D486" s="45">
        <v>10.02</v>
      </c>
      <c r="E486" s="45">
        <v>7.71</v>
      </c>
      <c r="F486" s="45">
        <v>44.08</v>
      </c>
      <c r="G486" s="45">
        <v>293.7</v>
      </c>
      <c r="H486" s="45">
        <v>0.122</v>
      </c>
      <c r="I486" s="45">
        <v>0</v>
      </c>
      <c r="J486" s="45">
        <v>185</v>
      </c>
      <c r="K486" s="45">
        <v>0.76</v>
      </c>
      <c r="L486" s="45">
        <v>104.79</v>
      </c>
      <c r="M486" s="45">
        <v>155.69</v>
      </c>
      <c r="N486" s="45">
        <v>19.25</v>
      </c>
      <c r="O486" s="148">
        <v>0.6</v>
      </c>
    </row>
    <row r="487" spans="1:15" ht="60" x14ac:dyDescent="0.25">
      <c r="A487" s="21" t="s">
        <v>42</v>
      </c>
      <c r="B487" s="22" t="s">
        <v>43</v>
      </c>
      <c r="C487" s="23">
        <v>100</v>
      </c>
      <c r="D487" s="28">
        <v>0.8</v>
      </c>
      <c r="E487" s="28">
        <v>0.2</v>
      </c>
      <c r="F487" s="28">
        <v>7.5</v>
      </c>
      <c r="G487" s="28">
        <v>38</v>
      </c>
      <c r="H487" s="28">
        <v>0.06</v>
      </c>
      <c r="I487" s="28">
        <v>38</v>
      </c>
      <c r="J487" s="28">
        <v>0</v>
      </c>
      <c r="K487" s="28">
        <v>0.2</v>
      </c>
      <c r="L487" s="28">
        <v>35</v>
      </c>
      <c r="M487" s="28">
        <v>11</v>
      </c>
      <c r="N487" s="28">
        <v>17</v>
      </c>
      <c r="O487" s="149">
        <v>0.1</v>
      </c>
    </row>
    <row r="488" spans="1:15" ht="60" x14ac:dyDescent="0.25">
      <c r="A488" s="21" t="s">
        <v>173</v>
      </c>
      <c r="B488" s="22" t="s">
        <v>174</v>
      </c>
      <c r="C488" s="23">
        <v>200</v>
      </c>
      <c r="D488" s="24">
        <v>3.2</v>
      </c>
      <c r="E488" s="24">
        <v>2.7</v>
      </c>
      <c r="F488" s="24">
        <v>15.9</v>
      </c>
      <c r="G488" s="24">
        <v>79</v>
      </c>
      <c r="H488" s="24">
        <v>0.04</v>
      </c>
      <c r="I488" s="24">
        <v>1.3</v>
      </c>
      <c r="J488" s="24">
        <v>0.02</v>
      </c>
      <c r="K488" s="24">
        <v>0</v>
      </c>
      <c r="L488" s="24">
        <v>126</v>
      </c>
      <c r="M488" s="24">
        <v>90</v>
      </c>
      <c r="N488" s="24">
        <v>14</v>
      </c>
      <c r="O488" s="136">
        <v>0.1</v>
      </c>
    </row>
    <row r="489" spans="1:15" ht="16.5" thickBot="1" x14ac:dyDescent="0.3">
      <c r="A489" s="150" t="s">
        <v>29</v>
      </c>
      <c r="B489" s="151"/>
      <c r="C489" s="152">
        <f>SUM(C485:C488)</f>
        <v>560</v>
      </c>
      <c r="D489" s="153">
        <f t="shared" ref="D489:O489" si="107">SUM(D485:D488)</f>
        <v>19.21</v>
      </c>
      <c r="E489" s="153">
        <f t="shared" si="107"/>
        <v>20.65</v>
      </c>
      <c r="F489" s="153">
        <f t="shared" si="107"/>
        <v>85.48</v>
      </c>
      <c r="G489" s="153">
        <f t="shared" si="107"/>
        <v>618.22</v>
      </c>
      <c r="H489" s="153">
        <f t="shared" si="107"/>
        <v>0.27199999999999996</v>
      </c>
      <c r="I489" s="153">
        <f t="shared" si="107"/>
        <v>39.299999999999997</v>
      </c>
      <c r="J489" s="153">
        <f t="shared" si="107"/>
        <v>245.02</v>
      </c>
      <c r="K489" s="153">
        <f t="shared" si="107"/>
        <v>1.26</v>
      </c>
      <c r="L489" s="153">
        <f t="shared" si="107"/>
        <v>314.99</v>
      </c>
      <c r="M489" s="153">
        <f t="shared" si="107"/>
        <v>269.69</v>
      </c>
      <c r="N489" s="153">
        <f t="shared" si="107"/>
        <v>56.3</v>
      </c>
      <c r="O489" s="153">
        <f t="shared" si="107"/>
        <v>2.08</v>
      </c>
    </row>
    <row r="490" spans="1:15" ht="16.5" thickTop="1" x14ac:dyDescent="0.25">
      <c r="A490" s="16" t="s">
        <v>30</v>
      </c>
      <c r="B490" s="17"/>
      <c r="C490" s="34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6"/>
    </row>
    <row r="491" spans="1:15" ht="63" x14ac:dyDescent="0.25">
      <c r="A491" s="154" t="s">
        <v>175</v>
      </c>
      <c r="B491" s="22" t="s">
        <v>176</v>
      </c>
      <c r="C491" s="23">
        <v>100</v>
      </c>
      <c r="D491" s="24">
        <v>4.9000000000000004</v>
      </c>
      <c r="E491" s="24">
        <v>9.3000000000000007</v>
      </c>
      <c r="F491" s="24">
        <v>7.4</v>
      </c>
      <c r="G491" s="24">
        <v>133</v>
      </c>
      <c r="H491" s="24">
        <v>2.3999999999999997E-2</v>
      </c>
      <c r="I491" s="24">
        <v>10.1</v>
      </c>
      <c r="J491" s="24">
        <v>1.6E-2</v>
      </c>
      <c r="K491" s="24">
        <v>2.2999999999999998</v>
      </c>
      <c r="L491" s="24">
        <v>165</v>
      </c>
      <c r="M491" s="24">
        <v>142</v>
      </c>
      <c r="N491" s="24">
        <v>24</v>
      </c>
      <c r="O491" s="53">
        <v>1.4</v>
      </c>
    </row>
    <row r="492" spans="1:15" ht="63" x14ac:dyDescent="0.25">
      <c r="A492" s="155" t="s">
        <v>177</v>
      </c>
      <c r="B492" s="85" t="s">
        <v>178</v>
      </c>
      <c r="C492" s="86">
        <v>250</v>
      </c>
      <c r="D492" s="87">
        <v>1.78</v>
      </c>
      <c r="E492" s="87">
        <v>3.5</v>
      </c>
      <c r="F492" s="87">
        <v>15.87</v>
      </c>
      <c r="G492" s="87">
        <v>104.3</v>
      </c>
      <c r="H492" s="87">
        <v>0.1</v>
      </c>
      <c r="I492" s="87">
        <v>21</v>
      </c>
      <c r="J492" s="87">
        <v>10</v>
      </c>
      <c r="K492" s="87">
        <v>18</v>
      </c>
      <c r="L492" s="87">
        <v>125</v>
      </c>
      <c r="M492" s="87">
        <v>91</v>
      </c>
      <c r="N492" s="87">
        <v>5</v>
      </c>
      <c r="O492" s="156">
        <v>0.2</v>
      </c>
    </row>
    <row r="493" spans="1:15" ht="94.5" x14ac:dyDescent="0.25">
      <c r="A493" s="157" t="s">
        <v>179</v>
      </c>
      <c r="B493" s="158" t="s">
        <v>180</v>
      </c>
      <c r="C493" s="49" t="s">
        <v>181</v>
      </c>
      <c r="D493" s="50">
        <v>13.57</v>
      </c>
      <c r="E493" s="50">
        <v>8.84</v>
      </c>
      <c r="F493" s="50">
        <v>11.3</v>
      </c>
      <c r="G493" s="50">
        <v>176.43</v>
      </c>
      <c r="H493" s="50">
        <v>0.05</v>
      </c>
      <c r="I493" s="50">
        <v>11.9</v>
      </c>
      <c r="J493" s="50">
        <v>350</v>
      </c>
      <c r="K493" s="50">
        <v>2.41</v>
      </c>
      <c r="L493" s="50">
        <v>202.66</v>
      </c>
      <c r="M493" s="50">
        <v>326.58</v>
      </c>
      <c r="N493" s="50">
        <v>31.2</v>
      </c>
      <c r="O493" s="50">
        <v>0</v>
      </c>
    </row>
    <row r="494" spans="1:15" ht="31.5" x14ac:dyDescent="0.25">
      <c r="A494" s="157" t="s">
        <v>182</v>
      </c>
      <c r="B494" s="158" t="s">
        <v>183</v>
      </c>
      <c r="C494" s="159">
        <v>150</v>
      </c>
      <c r="D494" s="160">
        <v>2.0699999999999998</v>
      </c>
      <c r="E494" s="160">
        <v>6.73</v>
      </c>
      <c r="F494" s="160">
        <v>18.82</v>
      </c>
      <c r="G494" s="160">
        <v>141.80000000000001</v>
      </c>
      <c r="H494" s="160">
        <v>0.13500000000000001</v>
      </c>
      <c r="I494" s="160">
        <v>0.67</v>
      </c>
      <c r="J494" s="160">
        <v>56.25</v>
      </c>
      <c r="K494" s="160">
        <v>0.15</v>
      </c>
      <c r="L494" s="160">
        <v>39</v>
      </c>
      <c r="M494" s="160">
        <v>85.5</v>
      </c>
      <c r="N494" s="160">
        <v>24</v>
      </c>
      <c r="O494" s="161">
        <v>0.08</v>
      </c>
    </row>
    <row r="495" spans="1:15" ht="60" x14ac:dyDescent="0.25">
      <c r="A495" s="21" t="s">
        <v>40</v>
      </c>
      <c r="B495" s="22" t="s">
        <v>41</v>
      </c>
      <c r="C495" s="23">
        <v>100</v>
      </c>
      <c r="D495" s="24">
        <v>6.6</v>
      </c>
      <c r="E495" s="24">
        <v>1.2</v>
      </c>
      <c r="F495" s="24">
        <v>33.4</v>
      </c>
      <c r="G495" s="24">
        <v>174</v>
      </c>
      <c r="H495" s="24">
        <v>0.18</v>
      </c>
      <c r="I495" s="24">
        <v>0</v>
      </c>
      <c r="J495" s="24">
        <v>0</v>
      </c>
      <c r="K495" s="24">
        <v>1.4</v>
      </c>
      <c r="L495" s="24">
        <v>35</v>
      </c>
      <c r="M495" s="24">
        <v>158</v>
      </c>
      <c r="N495" s="24">
        <v>47</v>
      </c>
      <c r="O495" s="53">
        <v>3.9</v>
      </c>
    </row>
    <row r="496" spans="1:15" ht="60" x14ac:dyDescent="0.25">
      <c r="A496" s="42" t="s">
        <v>42</v>
      </c>
      <c r="B496" s="43" t="s">
        <v>184</v>
      </c>
      <c r="C496" s="44">
        <v>100</v>
      </c>
      <c r="D496" s="45">
        <v>0.4</v>
      </c>
      <c r="E496" s="45">
        <v>0.4</v>
      </c>
      <c r="F496" s="45">
        <v>9.8000000000000007</v>
      </c>
      <c r="G496" s="45">
        <v>47</v>
      </c>
      <c r="H496" s="45">
        <v>0.03</v>
      </c>
      <c r="I496" s="45">
        <v>10</v>
      </c>
      <c r="J496" s="45">
        <v>0</v>
      </c>
      <c r="K496" s="45">
        <v>0.2</v>
      </c>
      <c r="L496" s="45">
        <v>16</v>
      </c>
      <c r="M496" s="45">
        <v>11</v>
      </c>
      <c r="N496" s="45">
        <v>9</v>
      </c>
      <c r="O496" s="162">
        <v>2.2000000000000002</v>
      </c>
    </row>
    <row r="497" spans="1:15" ht="63" x14ac:dyDescent="0.25">
      <c r="A497" s="21" t="s">
        <v>44</v>
      </c>
      <c r="B497" s="66" t="s">
        <v>45</v>
      </c>
      <c r="C497" s="23">
        <v>200</v>
      </c>
      <c r="D497" s="24">
        <v>0.3</v>
      </c>
      <c r="E497" s="24">
        <v>0</v>
      </c>
      <c r="F497" s="24">
        <v>20.100000000000001</v>
      </c>
      <c r="G497" s="24">
        <v>81</v>
      </c>
      <c r="H497" s="24">
        <v>0</v>
      </c>
      <c r="I497" s="24">
        <v>0.8</v>
      </c>
      <c r="J497" s="24">
        <v>0</v>
      </c>
      <c r="K497" s="24">
        <v>0</v>
      </c>
      <c r="L497" s="24">
        <v>10</v>
      </c>
      <c r="M497" s="24">
        <v>6</v>
      </c>
      <c r="N497" s="24">
        <v>3</v>
      </c>
      <c r="O497" s="53">
        <v>0.6</v>
      </c>
    </row>
    <row r="498" spans="1:15" ht="16.5" thickBot="1" x14ac:dyDescent="0.3">
      <c r="A498" s="56" t="s">
        <v>46</v>
      </c>
      <c r="B498" s="57"/>
      <c r="C498" s="70">
        <v>1040</v>
      </c>
      <c r="D498" s="58">
        <f t="shared" ref="D498:O498" si="108">SUM(D491:D497)</f>
        <v>29.62</v>
      </c>
      <c r="E498" s="58">
        <f t="shared" si="108"/>
        <v>29.97</v>
      </c>
      <c r="F498" s="58">
        <f t="shared" si="108"/>
        <v>116.69</v>
      </c>
      <c r="G498" s="58">
        <f t="shared" si="108"/>
        <v>857.53</v>
      </c>
      <c r="H498" s="58">
        <f t="shared" si="108"/>
        <v>0.51900000000000002</v>
      </c>
      <c r="I498" s="58">
        <f t="shared" si="108"/>
        <v>54.47</v>
      </c>
      <c r="J498" s="58">
        <f t="shared" si="108"/>
        <v>416.26600000000002</v>
      </c>
      <c r="K498" s="58">
        <f t="shared" si="108"/>
        <v>24.459999999999997</v>
      </c>
      <c r="L498" s="58">
        <f t="shared" si="108"/>
        <v>592.66</v>
      </c>
      <c r="M498" s="58">
        <f t="shared" si="108"/>
        <v>820.07999999999993</v>
      </c>
      <c r="N498" s="58">
        <f t="shared" si="108"/>
        <v>143.19999999999999</v>
      </c>
      <c r="O498" s="58">
        <f t="shared" si="108"/>
        <v>8.3800000000000008</v>
      </c>
    </row>
    <row r="499" spans="1:15" ht="16.5" thickTop="1" x14ac:dyDescent="0.25">
      <c r="A499" s="60" t="s">
        <v>47</v>
      </c>
      <c r="B499" s="61"/>
      <c r="C499" s="62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4"/>
    </row>
    <row r="500" spans="1:15" ht="31.5" x14ac:dyDescent="0.25">
      <c r="A500" s="80" t="s">
        <v>185</v>
      </c>
      <c r="B500" s="81" t="s">
        <v>186</v>
      </c>
      <c r="C500" s="82" t="s">
        <v>187</v>
      </c>
      <c r="D500" s="83">
        <v>13.12</v>
      </c>
      <c r="E500" s="83">
        <v>14</v>
      </c>
      <c r="F500" s="83">
        <v>38.9</v>
      </c>
      <c r="G500" s="83">
        <v>302.88</v>
      </c>
      <c r="H500" s="24">
        <v>0.1</v>
      </c>
      <c r="I500" s="24">
        <v>8.91</v>
      </c>
      <c r="J500" s="24">
        <v>137.5</v>
      </c>
      <c r="K500" s="24">
        <v>2.65</v>
      </c>
      <c r="L500" s="24">
        <v>78.34</v>
      </c>
      <c r="M500" s="24">
        <v>97.99</v>
      </c>
      <c r="N500" s="24">
        <v>14.85</v>
      </c>
      <c r="O500" s="136">
        <v>0.14000000000000001</v>
      </c>
    </row>
    <row r="501" spans="1:15" ht="51" x14ac:dyDescent="0.25">
      <c r="A501" s="51" t="s">
        <v>71</v>
      </c>
      <c r="B501" s="48" t="s">
        <v>72</v>
      </c>
      <c r="C501" s="49">
        <v>60</v>
      </c>
      <c r="D501" s="50">
        <v>1.44</v>
      </c>
      <c r="E501" s="50">
        <v>4.26</v>
      </c>
      <c r="F501" s="50">
        <v>6.24</v>
      </c>
      <c r="G501" s="50">
        <v>69</v>
      </c>
      <c r="H501" s="50">
        <v>0.02</v>
      </c>
      <c r="I501" s="50">
        <v>4.74</v>
      </c>
      <c r="J501" s="50">
        <v>0</v>
      </c>
      <c r="K501" s="50">
        <v>2.2799999999999998</v>
      </c>
      <c r="L501" s="50">
        <v>26.4</v>
      </c>
      <c r="M501" s="50">
        <v>34.799999999999997</v>
      </c>
      <c r="N501" s="50">
        <v>18</v>
      </c>
      <c r="O501" s="163">
        <v>1.02</v>
      </c>
    </row>
    <row r="502" spans="1:15" ht="60" x14ac:dyDescent="0.25">
      <c r="A502" s="130" t="s">
        <v>40</v>
      </c>
      <c r="B502" s="22" t="s">
        <v>41</v>
      </c>
      <c r="C502" s="23">
        <v>50</v>
      </c>
      <c r="D502" s="24">
        <v>3.3</v>
      </c>
      <c r="E502" s="24">
        <v>0.6</v>
      </c>
      <c r="F502" s="24">
        <v>16.7</v>
      </c>
      <c r="G502" s="24">
        <v>87</v>
      </c>
      <c r="H502" s="24">
        <v>0.09</v>
      </c>
      <c r="I502" s="24">
        <v>0</v>
      </c>
      <c r="J502" s="24">
        <v>0</v>
      </c>
      <c r="K502" s="24">
        <v>0.7</v>
      </c>
      <c r="L502" s="24">
        <v>17.5</v>
      </c>
      <c r="M502" s="24">
        <v>79</v>
      </c>
      <c r="N502" s="24">
        <v>23.5</v>
      </c>
      <c r="O502" s="24">
        <v>1.95</v>
      </c>
    </row>
    <row r="503" spans="1:15" ht="60" x14ac:dyDescent="0.25">
      <c r="A503" s="21" t="s">
        <v>84</v>
      </c>
      <c r="B503" s="22" t="s">
        <v>85</v>
      </c>
      <c r="C503" s="23">
        <v>200</v>
      </c>
      <c r="D503" s="24">
        <v>1.4</v>
      </c>
      <c r="E503" s="24">
        <v>0</v>
      </c>
      <c r="F503" s="24">
        <v>17.8</v>
      </c>
      <c r="G503" s="24">
        <v>136.80000000000001</v>
      </c>
      <c r="H503" s="24">
        <v>0.09</v>
      </c>
      <c r="I503" s="24">
        <v>7.0000000000000007E-2</v>
      </c>
      <c r="J503" s="24">
        <v>2E-3</v>
      </c>
      <c r="K503" s="24">
        <v>0.98</v>
      </c>
      <c r="L503" s="24">
        <v>119.8</v>
      </c>
      <c r="M503" s="24">
        <v>153.30000000000001</v>
      </c>
      <c r="N503" s="24">
        <v>0.28000000000000003</v>
      </c>
      <c r="O503" s="98">
        <v>0.31</v>
      </c>
    </row>
    <row r="504" spans="1:15" ht="16.5" thickBot="1" x14ac:dyDescent="0.3">
      <c r="A504" s="56" t="s">
        <v>86</v>
      </c>
      <c r="B504" s="57"/>
      <c r="C504" s="70">
        <f>C503+C502+C501+200</f>
        <v>510</v>
      </c>
      <c r="D504" s="58">
        <f>SUM(D500:D503)</f>
        <v>19.259999999999998</v>
      </c>
      <c r="E504" s="58">
        <f t="shared" ref="E504:O504" si="109">SUM(E500:E503)</f>
        <v>18.86</v>
      </c>
      <c r="F504" s="58">
        <f t="shared" si="109"/>
        <v>79.64</v>
      </c>
      <c r="G504" s="58">
        <f t="shared" si="109"/>
        <v>595.68000000000006</v>
      </c>
      <c r="H504" s="58">
        <f t="shared" si="109"/>
        <v>0.30000000000000004</v>
      </c>
      <c r="I504" s="58">
        <f t="shared" si="109"/>
        <v>13.72</v>
      </c>
      <c r="J504" s="58">
        <f t="shared" si="109"/>
        <v>137.50200000000001</v>
      </c>
      <c r="K504" s="58">
        <f t="shared" si="109"/>
        <v>6.6099999999999994</v>
      </c>
      <c r="L504" s="58">
        <f t="shared" si="109"/>
        <v>242.04000000000002</v>
      </c>
      <c r="M504" s="58">
        <f t="shared" si="109"/>
        <v>365.09000000000003</v>
      </c>
      <c r="N504" s="58">
        <f t="shared" si="109"/>
        <v>56.63</v>
      </c>
      <c r="O504" s="58">
        <f t="shared" si="109"/>
        <v>3.4200000000000004</v>
      </c>
    </row>
    <row r="505" spans="1:15" ht="16.5" thickTop="1" x14ac:dyDescent="0.25">
      <c r="A505" s="16" t="s">
        <v>54</v>
      </c>
      <c r="B505" s="17"/>
      <c r="C505" s="125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7"/>
    </row>
    <row r="506" spans="1:15" ht="63" x14ac:dyDescent="0.25">
      <c r="A506" s="143" t="s">
        <v>188</v>
      </c>
      <c r="B506" s="133" t="s">
        <v>189</v>
      </c>
      <c r="C506" s="23">
        <v>250</v>
      </c>
      <c r="D506" s="28">
        <v>7.5</v>
      </c>
      <c r="E506" s="28">
        <v>6.25</v>
      </c>
      <c r="F506" s="28">
        <v>27.5</v>
      </c>
      <c r="G506" s="28">
        <v>202</v>
      </c>
      <c r="H506" s="28">
        <v>7.4999999999999997E-2</v>
      </c>
      <c r="I506" s="28">
        <v>1.5</v>
      </c>
      <c r="J506" s="28">
        <v>0.05</v>
      </c>
      <c r="K506" s="28">
        <v>0</v>
      </c>
      <c r="L506" s="28">
        <v>297.5</v>
      </c>
      <c r="M506" s="28">
        <v>227.5</v>
      </c>
      <c r="N506" s="28">
        <v>35</v>
      </c>
      <c r="O506" s="29">
        <v>0.25</v>
      </c>
    </row>
    <row r="507" spans="1:15" ht="63.75" x14ac:dyDescent="0.25">
      <c r="A507" s="164" t="s">
        <v>163</v>
      </c>
      <c r="B507" s="99" t="s">
        <v>190</v>
      </c>
      <c r="C507" s="69">
        <v>60</v>
      </c>
      <c r="D507" s="49">
        <v>4.0199999999999996</v>
      </c>
      <c r="E507" s="50">
        <v>7</v>
      </c>
      <c r="F507" s="49">
        <v>30.7</v>
      </c>
      <c r="G507" s="49">
        <v>274.10000000000002</v>
      </c>
      <c r="H507" s="50">
        <v>0.1</v>
      </c>
      <c r="I507" s="50">
        <v>0</v>
      </c>
      <c r="J507" s="50">
        <v>7.0000000000000007E-2</v>
      </c>
      <c r="K507" s="50">
        <v>1.17</v>
      </c>
      <c r="L507" s="50">
        <v>15</v>
      </c>
      <c r="M507" s="50">
        <v>67.67</v>
      </c>
      <c r="N507" s="50">
        <v>10</v>
      </c>
      <c r="O507" s="52">
        <v>0.83</v>
      </c>
    </row>
    <row r="508" spans="1:15" ht="16.5" thickBot="1" x14ac:dyDescent="0.3">
      <c r="A508" s="56" t="s">
        <v>59</v>
      </c>
      <c r="B508" s="57"/>
      <c r="C508" s="70">
        <f>SUM(C506:C507)</f>
        <v>310</v>
      </c>
      <c r="D508" s="71">
        <f t="shared" ref="D508:O508" si="110">SUM(D506:D507)</f>
        <v>11.52</v>
      </c>
      <c r="E508" s="71">
        <f t="shared" si="110"/>
        <v>13.25</v>
      </c>
      <c r="F508" s="71">
        <f t="shared" si="110"/>
        <v>58.2</v>
      </c>
      <c r="G508" s="71">
        <f t="shared" si="110"/>
        <v>476.1</v>
      </c>
      <c r="H508" s="71">
        <f t="shared" si="110"/>
        <v>0.17499999999999999</v>
      </c>
      <c r="I508" s="71">
        <f t="shared" si="110"/>
        <v>1.5</v>
      </c>
      <c r="J508" s="71">
        <f t="shared" si="110"/>
        <v>0.12000000000000001</v>
      </c>
      <c r="K508" s="71">
        <f t="shared" si="110"/>
        <v>1.17</v>
      </c>
      <c r="L508" s="71">
        <f t="shared" si="110"/>
        <v>312.5</v>
      </c>
      <c r="M508" s="71">
        <f t="shared" si="110"/>
        <v>295.17</v>
      </c>
      <c r="N508" s="71">
        <f t="shared" si="110"/>
        <v>45</v>
      </c>
      <c r="O508" s="71">
        <f t="shared" si="110"/>
        <v>1.08</v>
      </c>
    </row>
    <row r="509" spans="1:15" ht="17.25" thickTop="1" thickBot="1" x14ac:dyDescent="0.3">
      <c r="A509" s="100" t="s">
        <v>191</v>
      </c>
      <c r="B509" s="101"/>
      <c r="C509" s="102"/>
      <c r="D509" s="71">
        <f>D489+D498+D504</f>
        <v>68.09</v>
      </c>
      <c r="E509" s="71">
        <f t="shared" ref="E509:O509" si="111">E489+E498+E504</f>
        <v>69.47999999999999</v>
      </c>
      <c r="F509" s="71">
        <f t="shared" si="111"/>
        <v>281.81</v>
      </c>
      <c r="G509" s="71">
        <f t="shared" si="111"/>
        <v>2071.4300000000003</v>
      </c>
      <c r="H509" s="71">
        <f t="shared" si="111"/>
        <v>1.091</v>
      </c>
      <c r="I509" s="71">
        <f t="shared" si="111"/>
        <v>107.49</v>
      </c>
      <c r="J509" s="71">
        <f t="shared" si="111"/>
        <v>798.78800000000001</v>
      </c>
      <c r="K509" s="71">
        <f t="shared" si="111"/>
        <v>32.33</v>
      </c>
      <c r="L509" s="71">
        <f t="shared" si="111"/>
        <v>1149.69</v>
      </c>
      <c r="M509" s="71">
        <f t="shared" si="111"/>
        <v>1454.8600000000001</v>
      </c>
      <c r="N509" s="71">
        <f t="shared" si="111"/>
        <v>256.13</v>
      </c>
      <c r="O509" s="71">
        <f t="shared" si="111"/>
        <v>13.88</v>
      </c>
    </row>
    <row r="510" spans="1:15" ht="17.25" thickTop="1" thickBot="1" x14ac:dyDescent="0.3">
      <c r="A510" s="165" t="s">
        <v>192</v>
      </c>
      <c r="B510" s="166"/>
      <c r="C510" s="167"/>
      <c r="D510" s="168">
        <f>D489+D498+D508</f>
        <v>60.349999999999994</v>
      </c>
      <c r="E510" s="168">
        <f t="shared" ref="E510:O510" si="112">E489+E498+E508</f>
        <v>63.87</v>
      </c>
      <c r="F510" s="168">
        <f t="shared" si="112"/>
        <v>260.37</v>
      </c>
      <c r="G510" s="168">
        <f t="shared" si="112"/>
        <v>1951.85</v>
      </c>
      <c r="H510" s="168">
        <f t="shared" si="112"/>
        <v>0.96599999999999997</v>
      </c>
      <c r="I510" s="168">
        <f t="shared" si="112"/>
        <v>95.27</v>
      </c>
      <c r="J510" s="168">
        <f t="shared" si="112"/>
        <v>661.40600000000006</v>
      </c>
      <c r="K510" s="168">
        <f t="shared" si="112"/>
        <v>26.89</v>
      </c>
      <c r="L510" s="168">
        <f t="shared" si="112"/>
        <v>1220.1500000000001</v>
      </c>
      <c r="M510" s="168">
        <f t="shared" si="112"/>
        <v>1384.94</v>
      </c>
      <c r="N510" s="168">
        <f t="shared" si="112"/>
        <v>244.5</v>
      </c>
      <c r="O510" s="168">
        <f t="shared" si="112"/>
        <v>11.540000000000001</v>
      </c>
    </row>
    <row r="511" spans="1:15" ht="16.5" thickBot="1" x14ac:dyDescent="0.3">
      <c r="A511" s="169" t="s">
        <v>193</v>
      </c>
      <c r="B511" s="170"/>
      <c r="C511" s="171"/>
      <c r="D511" s="172">
        <f>D489+D498+D504+D508</f>
        <v>79.61</v>
      </c>
      <c r="E511" s="172">
        <f t="shared" ref="E511:O511" si="113">E489+E498+E504+E508</f>
        <v>82.72999999999999</v>
      </c>
      <c r="F511" s="172">
        <f t="shared" si="113"/>
        <v>340.01</v>
      </c>
      <c r="G511" s="172">
        <f t="shared" si="113"/>
        <v>2547.5300000000002</v>
      </c>
      <c r="H511" s="172">
        <f t="shared" si="113"/>
        <v>1.266</v>
      </c>
      <c r="I511" s="172">
        <f t="shared" si="113"/>
        <v>108.99</v>
      </c>
      <c r="J511" s="172">
        <f t="shared" si="113"/>
        <v>798.90800000000002</v>
      </c>
      <c r="K511" s="172">
        <f t="shared" si="113"/>
        <v>33.5</v>
      </c>
      <c r="L511" s="172">
        <f t="shared" si="113"/>
        <v>1462.19</v>
      </c>
      <c r="M511" s="172">
        <f t="shared" si="113"/>
        <v>1750.0300000000002</v>
      </c>
      <c r="N511" s="172">
        <f t="shared" si="113"/>
        <v>301.13</v>
      </c>
      <c r="O511" s="172">
        <f t="shared" si="113"/>
        <v>14.96</v>
      </c>
    </row>
    <row r="512" spans="1:15" x14ac:dyDescent="0.25">
      <c r="A512" s="2"/>
      <c r="B512" s="2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4" t="s">
        <v>0</v>
      </c>
    </row>
    <row r="513" spans="1:15" ht="15.75" x14ac:dyDescent="0.25">
      <c r="A513" s="5" t="s">
        <v>263</v>
      </c>
      <c r="B513" s="2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thickBot="1" x14ac:dyDescent="0.3">
      <c r="A514" s="1"/>
      <c r="B514" s="2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x14ac:dyDescent="0.25">
      <c r="A515" s="6" t="s">
        <v>2</v>
      </c>
      <c r="B515" s="7" t="s">
        <v>3</v>
      </c>
      <c r="C515" s="7" t="s">
        <v>4</v>
      </c>
      <c r="D515" s="8" t="s">
        <v>5</v>
      </c>
      <c r="E515" s="8"/>
      <c r="F515" s="8"/>
      <c r="G515" s="9" t="s">
        <v>6</v>
      </c>
      <c r="H515" s="8" t="s">
        <v>7</v>
      </c>
      <c r="I515" s="8"/>
      <c r="J515" s="8"/>
      <c r="K515" s="8"/>
      <c r="L515" s="8" t="s">
        <v>8</v>
      </c>
      <c r="M515" s="8"/>
      <c r="N515" s="8"/>
      <c r="O515" s="10"/>
    </row>
    <row r="516" spans="1:15" ht="32.25" thickBot="1" x14ac:dyDescent="0.3">
      <c r="A516" s="11"/>
      <c r="B516" s="12"/>
      <c r="C516" s="12"/>
      <c r="D516" s="13" t="s">
        <v>9</v>
      </c>
      <c r="E516" s="13" t="s">
        <v>10</v>
      </c>
      <c r="F516" s="13" t="s">
        <v>11</v>
      </c>
      <c r="G516" s="14"/>
      <c r="H516" s="13" t="s">
        <v>12</v>
      </c>
      <c r="I516" s="13" t="s">
        <v>13</v>
      </c>
      <c r="J516" s="13" t="s">
        <v>14</v>
      </c>
      <c r="K516" s="13" t="s">
        <v>15</v>
      </c>
      <c r="L516" s="13" t="s">
        <v>16</v>
      </c>
      <c r="M516" s="13" t="s">
        <v>17</v>
      </c>
      <c r="N516" s="13" t="s">
        <v>18</v>
      </c>
      <c r="O516" s="15" t="s">
        <v>19</v>
      </c>
    </row>
    <row r="517" spans="1:15" ht="16.5" thickTop="1" x14ac:dyDescent="0.25">
      <c r="A517" s="16" t="s">
        <v>20</v>
      </c>
      <c r="B517" s="17"/>
      <c r="C517" s="18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79"/>
    </row>
    <row r="518" spans="1:15" ht="31.5" x14ac:dyDescent="0.25">
      <c r="A518" s="47" t="s">
        <v>195</v>
      </c>
      <c r="B518" s="173" t="s">
        <v>196</v>
      </c>
      <c r="C518" s="49">
        <v>70</v>
      </c>
      <c r="D518" s="50">
        <v>6.7</v>
      </c>
      <c r="E518" s="50">
        <v>9.84</v>
      </c>
      <c r="F518" s="50">
        <v>19.8</v>
      </c>
      <c r="G518" s="50">
        <v>194.56</v>
      </c>
      <c r="H518" s="50">
        <v>0.09</v>
      </c>
      <c r="I518" s="50">
        <v>0</v>
      </c>
      <c r="J518" s="50">
        <v>59</v>
      </c>
      <c r="K518" s="50">
        <v>0</v>
      </c>
      <c r="L518" s="50">
        <v>8.25</v>
      </c>
      <c r="M518" s="50">
        <v>57</v>
      </c>
      <c r="N518" s="50">
        <v>32</v>
      </c>
      <c r="O518" s="52">
        <v>5</v>
      </c>
    </row>
    <row r="519" spans="1:15" ht="63" x14ac:dyDescent="0.25">
      <c r="A519" s="21" t="s">
        <v>197</v>
      </c>
      <c r="B519" s="174" t="s">
        <v>198</v>
      </c>
      <c r="C519" s="175" t="s">
        <v>199</v>
      </c>
      <c r="D519" s="24">
        <v>14.234999999999999</v>
      </c>
      <c r="E519" s="24">
        <v>11.882</v>
      </c>
      <c r="F519" s="24">
        <v>52.94</v>
      </c>
      <c r="G519" s="24">
        <v>375.64</v>
      </c>
      <c r="H519" s="24">
        <v>0.19</v>
      </c>
      <c r="I519" s="24">
        <v>0.01</v>
      </c>
      <c r="J519" s="24">
        <v>252</v>
      </c>
      <c r="K519" s="24">
        <v>1.1759999999999999</v>
      </c>
      <c r="L519" s="24">
        <v>224.18</v>
      </c>
      <c r="M519" s="24">
        <v>150.66</v>
      </c>
      <c r="N519" s="50">
        <v>27.2</v>
      </c>
      <c r="O519" s="53">
        <v>4.42</v>
      </c>
    </row>
    <row r="520" spans="1:15" ht="60" x14ac:dyDescent="0.25">
      <c r="A520" s="26" t="s">
        <v>27</v>
      </c>
      <c r="B520" s="27" t="s">
        <v>28</v>
      </c>
      <c r="C520" s="23">
        <v>200</v>
      </c>
      <c r="D520" s="28">
        <v>0.1</v>
      </c>
      <c r="E520" s="28">
        <v>0</v>
      </c>
      <c r="F520" s="28">
        <v>15</v>
      </c>
      <c r="G520" s="28">
        <v>60</v>
      </c>
      <c r="H520" s="28">
        <v>0</v>
      </c>
      <c r="I520" s="28">
        <v>0</v>
      </c>
      <c r="J520" s="28">
        <v>0</v>
      </c>
      <c r="K520" s="28">
        <v>0</v>
      </c>
      <c r="L520" s="28">
        <v>11</v>
      </c>
      <c r="M520" s="28">
        <v>3</v>
      </c>
      <c r="N520" s="28">
        <v>1</v>
      </c>
      <c r="O520" s="54">
        <v>0.3</v>
      </c>
    </row>
    <row r="521" spans="1:15" ht="16.5" thickBot="1" x14ac:dyDescent="0.3">
      <c r="A521" s="176" t="s">
        <v>29</v>
      </c>
      <c r="B521" s="177"/>
      <c r="C521" s="70">
        <f>C518+230+C520</f>
        <v>500</v>
      </c>
      <c r="D521" s="58">
        <f t="shared" ref="D521:O521" si="114">SUM(D518:D520)</f>
        <v>21.035</v>
      </c>
      <c r="E521" s="58">
        <f t="shared" si="114"/>
        <v>21.722000000000001</v>
      </c>
      <c r="F521" s="58">
        <f t="shared" si="114"/>
        <v>87.74</v>
      </c>
      <c r="G521" s="58">
        <f t="shared" si="114"/>
        <v>630.20000000000005</v>
      </c>
      <c r="H521" s="58">
        <f t="shared" si="114"/>
        <v>0.28000000000000003</v>
      </c>
      <c r="I521" s="58">
        <f t="shared" si="114"/>
        <v>0.01</v>
      </c>
      <c r="J521" s="58">
        <f t="shared" si="114"/>
        <v>311</v>
      </c>
      <c r="K521" s="58">
        <f t="shared" si="114"/>
        <v>1.1759999999999999</v>
      </c>
      <c r="L521" s="58">
        <f t="shared" si="114"/>
        <v>243.43</v>
      </c>
      <c r="M521" s="58">
        <f t="shared" si="114"/>
        <v>210.66</v>
      </c>
      <c r="N521" s="58">
        <f t="shared" si="114"/>
        <v>60.2</v>
      </c>
      <c r="O521" s="58">
        <f t="shared" si="114"/>
        <v>9.7200000000000006</v>
      </c>
    </row>
    <row r="522" spans="1:15" ht="16.5" thickTop="1" x14ac:dyDescent="0.25">
      <c r="A522" s="16" t="s">
        <v>30</v>
      </c>
      <c r="B522" s="17"/>
      <c r="C522" s="34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6"/>
    </row>
    <row r="523" spans="1:15" ht="31.5" x14ac:dyDescent="0.25">
      <c r="A523" s="37" t="s">
        <v>31</v>
      </c>
      <c r="B523" s="38" t="s">
        <v>32</v>
      </c>
      <c r="C523" s="39">
        <v>60</v>
      </c>
      <c r="D523" s="40">
        <v>0.48</v>
      </c>
      <c r="E523" s="40">
        <v>0.06</v>
      </c>
      <c r="F523" s="40">
        <v>0.96</v>
      </c>
      <c r="G523" s="40">
        <v>7.8</v>
      </c>
      <c r="H523" s="40">
        <v>0.02</v>
      </c>
      <c r="I523" s="40">
        <v>3</v>
      </c>
      <c r="J523" s="40">
        <v>0</v>
      </c>
      <c r="K523" s="40">
        <v>0</v>
      </c>
      <c r="L523" s="40">
        <v>13.8</v>
      </c>
      <c r="M523" s="40">
        <v>14.4</v>
      </c>
      <c r="N523" s="40">
        <v>8.4</v>
      </c>
      <c r="O523" s="41">
        <v>0.36</v>
      </c>
    </row>
    <row r="524" spans="1:15" ht="78.75" x14ac:dyDescent="0.25">
      <c r="A524" s="42" t="s">
        <v>33</v>
      </c>
      <c r="B524" s="43" t="s">
        <v>34</v>
      </c>
      <c r="C524" s="44" t="s">
        <v>35</v>
      </c>
      <c r="D524" s="45">
        <v>9.92</v>
      </c>
      <c r="E524" s="45">
        <v>12.71</v>
      </c>
      <c r="F524" s="45">
        <v>19.21</v>
      </c>
      <c r="G524" s="45">
        <v>231.72</v>
      </c>
      <c r="H524" s="45">
        <v>0.15</v>
      </c>
      <c r="I524" s="45">
        <v>8.86</v>
      </c>
      <c r="J524" s="45">
        <v>105</v>
      </c>
      <c r="K524" s="45">
        <v>1.02</v>
      </c>
      <c r="L524" s="45">
        <v>158.66</v>
      </c>
      <c r="M524" s="45">
        <v>66.8</v>
      </c>
      <c r="N524" s="45">
        <v>6.74</v>
      </c>
      <c r="O524" s="46">
        <v>0.19</v>
      </c>
    </row>
    <row r="525" spans="1:15" ht="63" x14ac:dyDescent="0.25">
      <c r="A525" s="178" t="s">
        <v>200</v>
      </c>
      <c r="B525" s="179" t="s">
        <v>201</v>
      </c>
      <c r="C525" s="49">
        <v>120</v>
      </c>
      <c r="D525" s="50">
        <v>9.2899999999999991</v>
      </c>
      <c r="E525" s="50">
        <v>10.94</v>
      </c>
      <c r="F525" s="50">
        <v>19.5</v>
      </c>
      <c r="G525" s="50">
        <v>219.8</v>
      </c>
      <c r="H525" s="50">
        <v>0.1065</v>
      </c>
      <c r="I525" s="50">
        <v>15.477</v>
      </c>
      <c r="J525" s="50">
        <v>7.2250999999999996E-2</v>
      </c>
      <c r="K525" s="50">
        <v>0.60899999999999999</v>
      </c>
      <c r="L525" s="50">
        <v>257.33</v>
      </c>
      <c r="M525" s="50">
        <v>115.58</v>
      </c>
      <c r="N525" s="50">
        <v>16.329999999999998</v>
      </c>
      <c r="O525" s="65">
        <v>0.05</v>
      </c>
    </row>
    <row r="526" spans="1:15" ht="31.5" x14ac:dyDescent="0.25">
      <c r="A526" s="21" t="s">
        <v>104</v>
      </c>
      <c r="B526" s="22" t="s">
        <v>105</v>
      </c>
      <c r="C526" s="23">
        <v>180</v>
      </c>
      <c r="D526" s="24">
        <v>2.16</v>
      </c>
      <c r="E526" s="24">
        <v>4.87</v>
      </c>
      <c r="F526" s="24">
        <v>31.5</v>
      </c>
      <c r="G526" s="24">
        <v>192.24</v>
      </c>
      <c r="H526" s="24">
        <v>0.18</v>
      </c>
      <c r="I526" s="24">
        <v>1.3</v>
      </c>
      <c r="J526" s="24">
        <v>114.55</v>
      </c>
      <c r="K526" s="24">
        <v>0.18</v>
      </c>
      <c r="L526" s="24">
        <v>19.8</v>
      </c>
      <c r="M526" s="24">
        <v>98.18</v>
      </c>
      <c r="N526" s="24">
        <v>18.37</v>
      </c>
      <c r="O526" s="53">
        <v>0.02</v>
      </c>
    </row>
    <row r="527" spans="1:15" ht="51" x14ac:dyDescent="0.25">
      <c r="A527" s="51" t="s">
        <v>25</v>
      </c>
      <c r="B527" s="22" t="s">
        <v>26</v>
      </c>
      <c r="C527" s="23">
        <v>55</v>
      </c>
      <c r="D527" s="24">
        <v>4.18</v>
      </c>
      <c r="E527" s="24">
        <v>0.44</v>
      </c>
      <c r="F527" s="24">
        <v>27.06</v>
      </c>
      <c r="G527" s="24">
        <v>129.25</v>
      </c>
      <c r="H527" s="24">
        <v>6.0500000000000005E-2</v>
      </c>
      <c r="I527" s="24">
        <v>0</v>
      </c>
      <c r="J527" s="24">
        <v>0</v>
      </c>
      <c r="K527" s="24">
        <v>0.60499999999999998</v>
      </c>
      <c r="L527" s="24">
        <v>11</v>
      </c>
      <c r="M527" s="24">
        <v>35.75</v>
      </c>
      <c r="N527" s="24">
        <v>7.7</v>
      </c>
      <c r="O527" s="53">
        <v>0.60499999999999998</v>
      </c>
    </row>
    <row r="528" spans="1:15" ht="60" x14ac:dyDescent="0.25">
      <c r="A528" s="21" t="s">
        <v>42</v>
      </c>
      <c r="B528" s="22" t="s">
        <v>126</v>
      </c>
      <c r="C528" s="23">
        <v>100</v>
      </c>
      <c r="D528" s="24">
        <v>0.8</v>
      </c>
      <c r="E528" s="24">
        <v>0.4</v>
      </c>
      <c r="F528" s="24">
        <v>8.1</v>
      </c>
      <c r="G528" s="24">
        <v>47</v>
      </c>
      <c r="H528" s="28">
        <v>0.02</v>
      </c>
      <c r="I528" s="28">
        <v>180</v>
      </c>
      <c r="J528" s="28">
        <v>0</v>
      </c>
      <c r="K528" s="28">
        <v>0.3</v>
      </c>
      <c r="L528" s="28">
        <v>40</v>
      </c>
      <c r="M528" s="28">
        <v>34</v>
      </c>
      <c r="N528" s="28">
        <v>25</v>
      </c>
      <c r="O528" s="54">
        <v>0.8</v>
      </c>
    </row>
    <row r="529" spans="1:15" ht="47.25" x14ac:dyDescent="0.25">
      <c r="A529" s="84" t="s">
        <v>78</v>
      </c>
      <c r="B529" s="85" t="s">
        <v>79</v>
      </c>
      <c r="C529" s="86">
        <v>200</v>
      </c>
      <c r="D529" s="87">
        <v>0.2</v>
      </c>
      <c r="E529" s="87">
        <v>0.1</v>
      </c>
      <c r="F529" s="87">
        <v>10.7</v>
      </c>
      <c r="G529" s="87">
        <v>44</v>
      </c>
      <c r="H529" s="87">
        <v>0.01</v>
      </c>
      <c r="I529" s="87">
        <v>28.4</v>
      </c>
      <c r="J529" s="87">
        <v>0</v>
      </c>
      <c r="K529" s="87">
        <v>0.1</v>
      </c>
      <c r="L529" s="87">
        <v>7.5</v>
      </c>
      <c r="M529" s="87">
        <v>6.4</v>
      </c>
      <c r="N529" s="87">
        <v>6.1</v>
      </c>
      <c r="O529" s="88">
        <v>0.28999999999999998</v>
      </c>
    </row>
    <row r="530" spans="1:15" ht="16.5" thickBot="1" x14ac:dyDescent="0.3">
      <c r="A530" s="180" t="s">
        <v>46</v>
      </c>
      <c r="B530" s="181"/>
      <c r="C530" s="182">
        <f>C523+C525+C526+C527+C528+C529+220</f>
        <v>935</v>
      </c>
      <c r="D530" s="183">
        <f t="shared" ref="D530:O530" si="115">SUM(D523:D529)</f>
        <v>27.029999999999998</v>
      </c>
      <c r="E530" s="183">
        <f t="shared" si="115"/>
        <v>29.520000000000003</v>
      </c>
      <c r="F530" s="183">
        <f t="shared" si="115"/>
        <v>117.03</v>
      </c>
      <c r="G530" s="183">
        <f t="shared" si="115"/>
        <v>871.81000000000006</v>
      </c>
      <c r="H530" s="183">
        <f t="shared" si="115"/>
        <v>0.54700000000000004</v>
      </c>
      <c r="I530" s="183">
        <f t="shared" si="115"/>
        <v>237.03700000000001</v>
      </c>
      <c r="J530" s="183">
        <f t="shared" si="115"/>
        <v>219.62225100000001</v>
      </c>
      <c r="K530" s="183">
        <f t="shared" si="115"/>
        <v>2.8139999999999996</v>
      </c>
      <c r="L530" s="183">
        <f t="shared" si="115"/>
        <v>508.09</v>
      </c>
      <c r="M530" s="183">
        <f t="shared" si="115"/>
        <v>371.11</v>
      </c>
      <c r="N530" s="183">
        <f t="shared" si="115"/>
        <v>88.64</v>
      </c>
      <c r="O530" s="183">
        <f t="shared" si="115"/>
        <v>2.3150000000000004</v>
      </c>
    </row>
    <row r="531" spans="1:15" ht="16.5" thickTop="1" x14ac:dyDescent="0.25">
      <c r="A531" s="184" t="s">
        <v>47</v>
      </c>
      <c r="B531" s="185"/>
      <c r="C531" s="34"/>
      <c r="D531" s="186"/>
      <c r="E531" s="186"/>
      <c r="F531" s="186"/>
      <c r="G531" s="186"/>
      <c r="H531" s="186"/>
      <c r="I531" s="186"/>
      <c r="J531" s="186"/>
      <c r="K531" s="186"/>
      <c r="L531" s="186"/>
      <c r="M531" s="186"/>
      <c r="N531" s="186"/>
      <c r="O531" s="187"/>
    </row>
    <row r="532" spans="1:15" ht="78.75" x14ac:dyDescent="0.25">
      <c r="A532" s="47" t="s">
        <v>48</v>
      </c>
      <c r="B532" s="48" t="s">
        <v>49</v>
      </c>
      <c r="C532" s="49">
        <v>110</v>
      </c>
      <c r="D532" s="50">
        <v>11.07</v>
      </c>
      <c r="E532" s="50">
        <v>10.67</v>
      </c>
      <c r="F532" s="50">
        <v>12.01</v>
      </c>
      <c r="G532" s="50">
        <v>178.77</v>
      </c>
      <c r="H532" s="50">
        <v>4.3499999999999997E-2</v>
      </c>
      <c r="I532" s="50">
        <v>2.177</v>
      </c>
      <c r="J532" s="50">
        <v>0.06</v>
      </c>
      <c r="K532" s="50">
        <v>1.248</v>
      </c>
      <c r="L532" s="50">
        <v>54.41</v>
      </c>
      <c r="M532" s="50">
        <v>102.36799999999999</v>
      </c>
      <c r="N532" s="50">
        <v>18.608000000000001</v>
      </c>
      <c r="O532" s="65">
        <v>1.2870000000000001</v>
      </c>
    </row>
    <row r="533" spans="1:15" ht="47.25" x14ac:dyDescent="0.25">
      <c r="A533" s="21" t="s">
        <v>202</v>
      </c>
      <c r="B533" s="22" t="s">
        <v>203</v>
      </c>
      <c r="C533" s="23">
        <v>150</v>
      </c>
      <c r="D533" s="24">
        <v>4.07</v>
      </c>
      <c r="E533" s="24">
        <v>7.94</v>
      </c>
      <c r="F533" s="24">
        <v>11.16</v>
      </c>
      <c r="G533" s="24">
        <v>134.74</v>
      </c>
      <c r="H533" s="24">
        <v>0.08</v>
      </c>
      <c r="I533" s="24">
        <v>34</v>
      </c>
      <c r="J533" s="24">
        <v>0</v>
      </c>
      <c r="K533" s="24">
        <v>0</v>
      </c>
      <c r="L533" s="24">
        <v>122</v>
      </c>
      <c r="M533" s="24">
        <v>0</v>
      </c>
      <c r="N533" s="24">
        <v>0</v>
      </c>
      <c r="O533" s="136">
        <v>2</v>
      </c>
    </row>
    <row r="534" spans="1:15" ht="60" x14ac:dyDescent="0.25">
      <c r="A534" s="21" t="s">
        <v>77</v>
      </c>
      <c r="B534" s="22" t="s">
        <v>26</v>
      </c>
      <c r="C534" s="23">
        <v>60</v>
      </c>
      <c r="D534" s="24">
        <v>4.5599999999999996</v>
      </c>
      <c r="E534" s="24">
        <v>0.48</v>
      </c>
      <c r="F534" s="24">
        <v>29.52</v>
      </c>
      <c r="G534" s="24">
        <v>141</v>
      </c>
      <c r="H534" s="24">
        <v>6.6000000000000003E-2</v>
      </c>
      <c r="I534" s="24">
        <v>0</v>
      </c>
      <c r="J534" s="24">
        <v>0</v>
      </c>
      <c r="K534" s="24">
        <v>0.66</v>
      </c>
      <c r="L534" s="24">
        <v>12</v>
      </c>
      <c r="M534" s="24">
        <v>39</v>
      </c>
      <c r="N534" s="24">
        <v>8.4</v>
      </c>
      <c r="O534" s="136">
        <v>0.66</v>
      </c>
    </row>
    <row r="535" spans="1:15" ht="31.5" x14ac:dyDescent="0.25">
      <c r="A535" s="21" t="s">
        <v>106</v>
      </c>
      <c r="B535" s="66" t="s">
        <v>107</v>
      </c>
      <c r="C535" s="23">
        <v>200</v>
      </c>
      <c r="D535" s="24">
        <v>0.5</v>
      </c>
      <c r="E535" s="24">
        <v>0</v>
      </c>
      <c r="F535" s="24">
        <v>27</v>
      </c>
      <c r="G535" s="24">
        <v>110</v>
      </c>
      <c r="H535" s="24">
        <v>0.01</v>
      </c>
      <c r="I535" s="24">
        <v>0.5</v>
      </c>
      <c r="J535" s="24">
        <v>0</v>
      </c>
      <c r="K535" s="24">
        <v>0</v>
      </c>
      <c r="L535" s="24">
        <v>28</v>
      </c>
      <c r="M535" s="24">
        <v>19</v>
      </c>
      <c r="N535" s="24">
        <v>7</v>
      </c>
      <c r="O535" s="53">
        <v>0.14000000000000001</v>
      </c>
    </row>
    <row r="536" spans="1:15" ht="16.5" thickBot="1" x14ac:dyDescent="0.3">
      <c r="A536" s="56" t="s">
        <v>86</v>
      </c>
      <c r="B536" s="57"/>
      <c r="C536" s="70">
        <f>SUM(C532:C535)</f>
        <v>520</v>
      </c>
      <c r="D536" s="58">
        <f t="shared" ref="D536:O536" si="116">SUM(D532:D535)</f>
        <v>20.2</v>
      </c>
      <c r="E536" s="58">
        <f t="shared" si="116"/>
        <v>19.09</v>
      </c>
      <c r="F536" s="58">
        <f t="shared" si="116"/>
        <v>79.69</v>
      </c>
      <c r="G536" s="58">
        <f t="shared" si="116"/>
        <v>564.51</v>
      </c>
      <c r="H536" s="58">
        <f t="shared" si="116"/>
        <v>0.19950000000000001</v>
      </c>
      <c r="I536" s="58">
        <f t="shared" si="116"/>
        <v>36.677</v>
      </c>
      <c r="J536" s="58">
        <f t="shared" si="116"/>
        <v>0.06</v>
      </c>
      <c r="K536" s="58">
        <f t="shared" si="116"/>
        <v>1.9079999999999999</v>
      </c>
      <c r="L536" s="58">
        <f t="shared" si="116"/>
        <v>216.41</v>
      </c>
      <c r="M536" s="58">
        <f t="shared" si="116"/>
        <v>160.36799999999999</v>
      </c>
      <c r="N536" s="58">
        <f t="shared" si="116"/>
        <v>34.008000000000003</v>
      </c>
      <c r="O536" s="58">
        <f t="shared" si="116"/>
        <v>4.0869999999999997</v>
      </c>
    </row>
    <row r="537" spans="1:15" ht="16.5" thickTop="1" x14ac:dyDescent="0.25">
      <c r="A537" s="16" t="s">
        <v>54</v>
      </c>
      <c r="B537" s="17"/>
      <c r="C537" s="34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6"/>
    </row>
    <row r="538" spans="1:15" ht="60" x14ac:dyDescent="0.25">
      <c r="A538" s="21" t="s">
        <v>55</v>
      </c>
      <c r="B538" s="22" t="s">
        <v>56</v>
      </c>
      <c r="C538" s="23">
        <v>240</v>
      </c>
      <c r="D538" s="28">
        <v>6.96</v>
      </c>
      <c r="E538" s="28">
        <v>6</v>
      </c>
      <c r="F538" s="28">
        <v>9.6</v>
      </c>
      <c r="G538" s="28">
        <v>120</v>
      </c>
      <c r="H538" s="28">
        <v>9.6000000000000002E-2</v>
      </c>
      <c r="I538" s="28">
        <v>1.68</v>
      </c>
      <c r="J538" s="28">
        <v>4.8000000000000001E-2</v>
      </c>
      <c r="K538" s="28">
        <v>0</v>
      </c>
      <c r="L538" s="28">
        <v>288</v>
      </c>
      <c r="M538" s="28">
        <v>216</v>
      </c>
      <c r="N538" s="28">
        <v>33.6</v>
      </c>
      <c r="O538" s="54">
        <v>0.24</v>
      </c>
    </row>
    <row r="539" spans="1:15" ht="60" x14ac:dyDescent="0.25">
      <c r="A539" s="21" t="s">
        <v>88</v>
      </c>
      <c r="B539" s="99" t="s">
        <v>204</v>
      </c>
      <c r="C539" s="23">
        <v>75</v>
      </c>
      <c r="D539" s="24">
        <v>6.12</v>
      </c>
      <c r="E539" s="24">
        <v>5.0999999999999996</v>
      </c>
      <c r="F539" s="24">
        <v>43.6</v>
      </c>
      <c r="G539" s="24">
        <v>245.1</v>
      </c>
      <c r="H539" s="24">
        <v>7.0000000000000007E-2</v>
      </c>
      <c r="I539" s="24">
        <v>2.855</v>
      </c>
      <c r="J539" s="24">
        <v>0</v>
      </c>
      <c r="K539" s="24">
        <v>0.46500000000000002</v>
      </c>
      <c r="L539" s="24">
        <v>8.6199999999999992</v>
      </c>
      <c r="M539" s="24">
        <v>37.35</v>
      </c>
      <c r="N539" s="24">
        <v>14.1</v>
      </c>
      <c r="O539" s="53">
        <v>0.56000000000000005</v>
      </c>
    </row>
    <row r="540" spans="1:15" ht="16.5" thickBot="1" x14ac:dyDescent="0.3">
      <c r="A540" s="56" t="s">
        <v>59</v>
      </c>
      <c r="B540" s="57"/>
      <c r="C540" s="70">
        <f>SUM(C538:C539)</f>
        <v>315</v>
      </c>
      <c r="D540" s="58">
        <f t="shared" ref="D540:O540" si="117">SUM(D538:D539)</f>
        <v>13.08</v>
      </c>
      <c r="E540" s="58">
        <f t="shared" si="117"/>
        <v>11.1</v>
      </c>
      <c r="F540" s="58">
        <f t="shared" si="117"/>
        <v>53.2</v>
      </c>
      <c r="G540" s="58">
        <f t="shared" si="117"/>
        <v>365.1</v>
      </c>
      <c r="H540" s="58">
        <f t="shared" si="117"/>
        <v>0.16600000000000001</v>
      </c>
      <c r="I540" s="58">
        <f t="shared" si="117"/>
        <v>4.5350000000000001</v>
      </c>
      <c r="J540" s="58">
        <f t="shared" si="117"/>
        <v>4.8000000000000001E-2</v>
      </c>
      <c r="K540" s="58">
        <f t="shared" si="117"/>
        <v>0.46500000000000002</v>
      </c>
      <c r="L540" s="58">
        <f t="shared" si="117"/>
        <v>296.62</v>
      </c>
      <c r="M540" s="58">
        <f t="shared" si="117"/>
        <v>253.35</v>
      </c>
      <c r="N540" s="58">
        <f t="shared" si="117"/>
        <v>47.7</v>
      </c>
      <c r="O540" s="58">
        <f t="shared" si="117"/>
        <v>0.8</v>
      </c>
    </row>
    <row r="541" spans="1:15" ht="17.25" thickTop="1" thickBot="1" x14ac:dyDescent="0.3">
      <c r="A541" s="100" t="s">
        <v>205</v>
      </c>
      <c r="B541" s="101"/>
      <c r="C541" s="102"/>
      <c r="D541" s="71">
        <f t="shared" ref="D541:O541" si="118">D521+D530+D536</f>
        <v>68.265000000000001</v>
      </c>
      <c r="E541" s="71">
        <f t="shared" si="118"/>
        <v>70.332000000000008</v>
      </c>
      <c r="F541" s="71">
        <f t="shared" si="118"/>
        <v>284.45999999999998</v>
      </c>
      <c r="G541" s="71">
        <f t="shared" si="118"/>
        <v>2066.5200000000004</v>
      </c>
      <c r="H541" s="71">
        <f t="shared" si="118"/>
        <v>1.0265</v>
      </c>
      <c r="I541" s="71">
        <f t="shared" si="118"/>
        <v>273.72399999999999</v>
      </c>
      <c r="J541" s="71">
        <f t="shared" si="118"/>
        <v>530.68225099999995</v>
      </c>
      <c r="K541" s="71">
        <f t="shared" si="118"/>
        <v>5.8979999999999997</v>
      </c>
      <c r="L541" s="71">
        <f t="shared" si="118"/>
        <v>967.93</v>
      </c>
      <c r="M541" s="71">
        <f t="shared" si="118"/>
        <v>742.13799999999992</v>
      </c>
      <c r="N541" s="71">
        <f t="shared" si="118"/>
        <v>182.84800000000001</v>
      </c>
      <c r="O541" s="71">
        <f t="shared" si="118"/>
        <v>16.122</v>
      </c>
    </row>
    <row r="542" spans="1:15" ht="17.25" thickTop="1" thickBot="1" x14ac:dyDescent="0.3">
      <c r="A542" s="165" t="s">
        <v>206</v>
      </c>
      <c r="B542" s="166"/>
      <c r="C542" s="167"/>
      <c r="D542" s="168">
        <f t="shared" ref="D542:O542" si="119">D521+D530+D540</f>
        <v>61.144999999999996</v>
      </c>
      <c r="E542" s="168">
        <f t="shared" si="119"/>
        <v>62.342000000000006</v>
      </c>
      <c r="F542" s="168">
        <f t="shared" si="119"/>
        <v>257.96999999999997</v>
      </c>
      <c r="G542" s="168">
        <f t="shared" si="119"/>
        <v>1867.1100000000001</v>
      </c>
      <c r="H542" s="168">
        <f t="shared" si="119"/>
        <v>0.9930000000000001</v>
      </c>
      <c r="I542" s="168">
        <f t="shared" si="119"/>
        <v>241.58199999999999</v>
      </c>
      <c r="J542" s="168">
        <f t="shared" si="119"/>
        <v>530.67025100000001</v>
      </c>
      <c r="K542" s="168">
        <f t="shared" si="119"/>
        <v>4.4549999999999992</v>
      </c>
      <c r="L542" s="168">
        <f t="shared" si="119"/>
        <v>1048.1399999999999</v>
      </c>
      <c r="M542" s="168">
        <f t="shared" si="119"/>
        <v>835.12</v>
      </c>
      <c r="N542" s="168">
        <f t="shared" si="119"/>
        <v>196.54000000000002</v>
      </c>
      <c r="O542" s="168">
        <f t="shared" si="119"/>
        <v>12.835000000000001</v>
      </c>
    </row>
    <row r="543" spans="1:15" ht="16.5" thickBot="1" x14ac:dyDescent="0.3">
      <c r="A543" s="169" t="s">
        <v>207</v>
      </c>
      <c r="B543" s="170"/>
      <c r="C543" s="171"/>
      <c r="D543" s="172">
        <f t="shared" ref="D543:O543" si="120">D521+D530+D536+D540</f>
        <v>81.344999999999999</v>
      </c>
      <c r="E543" s="172">
        <f t="shared" si="120"/>
        <v>81.432000000000002</v>
      </c>
      <c r="F543" s="172">
        <f t="shared" si="120"/>
        <v>337.65999999999997</v>
      </c>
      <c r="G543" s="172">
        <f t="shared" si="120"/>
        <v>2431.6200000000003</v>
      </c>
      <c r="H543" s="172">
        <f t="shared" si="120"/>
        <v>1.1924999999999999</v>
      </c>
      <c r="I543" s="172">
        <f t="shared" si="120"/>
        <v>278.25900000000001</v>
      </c>
      <c r="J543" s="172">
        <f t="shared" si="120"/>
        <v>530.73025099999995</v>
      </c>
      <c r="K543" s="172">
        <f t="shared" si="120"/>
        <v>6.3629999999999995</v>
      </c>
      <c r="L543" s="172">
        <f t="shared" si="120"/>
        <v>1264.55</v>
      </c>
      <c r="M543" s="172">
        <f t="shared" si="120"/>
        <v>995.48799999999994</v>
      </c>
      <c r="N543" s="172">
        <f t="shared" si="120"/>
        <v>230.548</v>
      </c>
      <c r="O543" s="172">
        <f t="shared" si="120"/>
        <v>16.922000000000001</v>
      </c>
    </row>
    <row r="544" spans="1:15" x14ac:dyDescent="0.25">
      <c r="A544" s="2"/>
      <c r="B544" s="2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4" t="s">
        <v>0</v>
      </c>
    </row>
    <row r="545" spans="1:15" ht="15.75" x14ac:dyDescent="0.25">
      <c r="A545" s="5" t="s">
        <v>264</v>
      </c>
      <c r="B545" s="2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thickBot="1" x14ac:dyDescent="0.3">
      <c r="A546" s="1"/>
      <c r="B546" s="2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x14ac:dyDescent="0.25">
      <c r="A547" s="6" t="s">
        <v>2</v>
      </c>
      <c r="B547" s="7" t="s">
        <v>3</v>
      </c>
      <c r="C547" s="7" t="s">
        <v>4</v>
      </c>
      <c r="D547" s="8" t="s">
        <v>5</v>
      </c>
      <c r="E547" s="8"/>
      <c r="F547" s="8"/>
      <c r="G547" s="9" t="s">
        <v>6</v>
      </c>
      <c r="H547" s="8" t="s">
        <v>7</v>
      </c>
      <c r="I547" s="8"/>
      <c r="J547" s="8"/>
      <c r="K547" s="8"/>
      <c r="L547" s="8" t="s">
        <v>8</v>
      </c>
      <c r="M547" s="8"/>
      <c r="N547" s="8"/>
      <c r="O547" s="10"/>
    </row>
    <row r="548" spans="1:15" ht="32.25" thickBot="1" x14ac:dyDescent="0.3">
      <c r="A548" s="11"/>
      <c r="B548" s="12"/>
      <c r="C548" s="12"/>
      <c r="D548" s="13" t="s">
        <v>9</v>
      </c>
      <c r="E548" s="13" t="s">
        <v>10</v>
      </c>
      <c r="F548" s="13" t="s">
        <v>11</v>
      </c>
      <c r="G548" s="14"/>
      <c r="H548" s="13" t="s">
        <v>12</v>
      </c>
      <c r="I548" s="13" t="s">
        <v>13</v>
      </c>
      <c r="J548" s="13" t="s">
        <v>14</v>
      </c>
      <c r="K548" s="13" t="s">
        <v>15</v>
      </c>
      <c r="L548" s="13" t="s">
        <v>16</v>
      </c>
      <c r="M548" s="13" t="s">
        <v>17</v>
      </c>
      <c r="N548" s="13" t="s">
        <v>18</v>
      </c>
      <c r="O548" s="15" t="s">
        <v>19</v>
      </c>
    </row>
    <row r="549" spans="1:15" ht="16.5" thickTop="1" x14ac:dyDescent="0.25">
      <c r="A549" s="16" t="s">
        <v>20</v>
      </c>
      <c r="B549" s="17"/>
      <c r="C549" s="18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79"/>
    </row>
    <row r="550" spans="1:15" ht="63" x14ac:dyDescent="0.25">
      <c r="A550" s="188" t="s">
        <v>209</v>
      </c>
      <c r="B550" s="22" t="s">
        <v>210</v>
      </c>
      <c r="C550" s="23" t="s">
        <v>211</v>
      </c>
      <c r="D550" s="24">
        <v>17.57</v>
      </c>
      <c r="E550" s="24">
        <v>18.940000000000001</v>
      </c>
      <c r="F550" s="24">
        <v>54.2</v>
      </c>
      <c r="G550" s="24">
        <v>456</v>
      </c>
      <c r="H550" s="24">
        <v>0.23</v>
      </c>
      <c r="I550" s="24">
        <v>0.05</v>
      </c>
      <c r="J550" s="24">
        <v>97</v>
      </c>
      <c r="K550" s="24">
        <v>0.45</v>
      </c>
      <c r="L550" s="24">
        <v>258.64999999999998</v>
      </c>
      <c r="M550" s="24">
        <v>137.91999999999999</v>
      </c>
      <c r="N550" s="24">
        <v>1</v>
      </c>
      <c r="O550" s="53">
        <v>1.85</v>
      </c>
    </row>
    <row r="551" spans="1:15" ht="60" x14ac:dyDescent="0.25">
      <c r="A551" s="21" t="s">
        <v>42</v>
      </c>
      <c r="B551" s="22" t="s">
        <v>97</v>
      </c>
      <c r="C551" s="23">
        <v>100</v>
      </c>
      <c r="D551" s="28">
        <v>0.9</v>
      </c>
      <c r="E551" s="28">
        <v>0.2</v>
      </c>
      <c r="F551" s="28">
        <v>8.1</v>
      </c>
      <c r="G551" s="28">
        <v>43</v>
      </c>
      <c r="H551" s="28">
        <v>0.04</v>
      </c>
      <c r="I551" s="28">
        <v>60</v>
      </c>
      <c r="J551" s="28">
        <v>0</v>
      </c>
      <c r="K551" s="28">
        <v>0.2</v>
      </c>
      <c r="L551" s="28">
        <v>34</v>
      </c>
      <c r="M551" s="28">
        <v>23</v>
      </c>
      <c r="N551" s="28">
        <v>13</v>
      </c>
      <c r="O551" s="54">
        <v>0.3</v>
      </c>
    </row>
    <row r="552" spans="1:15" ht="60" x14ac:dyDescent="0.25">
      <c r="A552" s="21" t="s">
        <v>127</v>
      </c>
      <c r="B552" s="22" t="s">
        <v>128</v>
      </c>
      <c r="C552" s="23">
        <v>200</v>
      </c>
      <c r="D552" s="24">
        <v>2.2000000000000002</v>
      </c>
      <c r="E552" s="24">
        <v>2.2000000000000002</v>
      </c>
      <c r="F552" s="24">
        <v>22.4</v>
      </c>
      <c r="G552" s="24">
        <v>118</v>
      </c>
      <c r="H552" s="24">
        <v>0.02</v>
      </c>
      <c r="I552" s="24">
        <v>0.2</v>
      </c>
      <c r="J552" s="24">
        <v>0.01</v>
      </c>
      <c r="K552" s="24">
        <v>0</v>
      </c>
      <c r="L552" s="24">
        <v>62</v>
      </c>
      <c r="M552" s="24">
        <v>71</v>
      </c>
      <c r="N552" s="24">
        <v>23</v>
      </c>
      <c r="O552" s="136">
        <v>1</v>
      </c>
    </row>
    <row r="553" spans="1:15" ht="16.5" thickBot="1" x14ac:dyDescent="0.3">
      <c r="A553" s="150" t="s">
        <v>29</v>
      </c>
      <c r="B553" s="151"/>
      <c r="C553" s="152">
        <f>C552+C551+200</f>
        <v>500</v>
      </c>
      <c r="D553" s="153">
        <f t="shared" ref="D553:O553" si="121">SUM(D550:D552)</f>
        <v>20.669999999999998</v>
      </c>
      <c r="E553" s="153">
        <f t="shared" si="121"/>
        <v>21.34</v>
      </c>
      <c r="F553" s="153">
        <f t="shared" si="121"/>
        <v>84.7</v>
      </c>
      <c r="G553" s="153">
        <f t="shared" si="121"/>
        <v>617</v>
      </c>
      <c r="H553" s="153">
        <f t="shared" si="121"/>
        <v>0.29000000000000004</v>
      </c>
      <c r="I553" s="153">
        <f t="shared" si="121"/>
        <v>60.25</v>
      </c>
      <c r="J553" s="153">
        <f t="shared" si="121"/>
        <v>97.01</v>
      </c>
      <c r="K553" s="153">
        <f t="shared" si="121"/>
        <v>0.65</v>
      </c>
      <c r="L553" s="153">
        <f t="shared" si="121"/>
        <v>354.65</v>
      </c>
      <c r="M553" s="153">
        <f t="shared" si="121"/>
        <v>231.92</v>
      </c>
      <c r="N553" s="153">
        <f t="shared" si="121"/>
        <v>37</v>
      </c>
      <c r="O553" s="153">
        <f t="shared" si="121"/>
        <v>3.15</v>
      </c>
    </row>
    <row r="554" spans="1:15" ht="16.5" thickTop="1" x14ac:dyDescent="0.25">
      <c r="A554" s="60" t="s">
        <v>30</v>
      </c>
      <c r="B554" s="61"/>
      <c r="C554" s="189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6"/>
    </row>
    <row r="555" spans="1:15" ht="30" x14ac:dyDescent="0.25">
      <c r="A555" s="21" t="s">
        <v>212</v>
      </c>
      <c r="B555" s="22" t="s">
        <v>213</v>
      </c>
      <c r="C555" s="23">
        <v>60</v>
      </c>
      <c r="D555" s="24">
        <v>1.32</v>
      </c>
      <c r="E555" s="24">
        <v>0.24</v>
      </c>
      <c r="F555" s="24">
        <v>6.72</v>
      </c>
      <c r="G555" s="24">
        <v>34.799999999999997</v>
      </c>
      <c r="H555" s="24">
        <v>0.01</v>
      </c>
      <c r="I555" s="24">
        <v>2.88</v>
      </c>
      <c r="J555" s="24">
        <v>0.01</v>
      </c>
      <c r="K555" s="24">
        <v>0</v>
      </c>
      <c r="L555" s="24">
        <v>1.92</v>
      </c>
      <c r="M555" s="24">
        <v>30</v>
      </c>
      <c r="N555" s="24">
        <v>0</v>
      </c>
      <c r="O555" s="25">
        <v>0.24</v>
      </c>
    </row>
    <row r="556" spans="1:15" ht="47.25" x14ac:dyDescent="0.25">
      <c r="A556" s="21" t="s">
        <v>214</v>
      </c>
      <c r="B556" s="22" t="s">
        <v>215</v>
      </c>
      <c r="C556" s="23">
        <v>230</v>
      </c>
      <c r="D556" s="24">
        <v>3.15</v>
      </c>
      <c r="E556" s="24">
        <v>4.9219999999999997</v>
      </c>
      <c r="F556" s="24">
        <v>12.87</v>
      </c>
      <c r="G556" s="24">
        <v>136.38999999999999</v>
      </c>
      <c r="H556" s="24">
        <v>0.13569999999999999</v>
      </c>
      <c r="I556" s="24">
        <v>5.359</v>
      </c>
      <c r="J556" s="24">
        <v>123</v>
      </c>
      <c r="K556" s="24">
        <v>2.2540000000000004</v>
      </c>
      <c r="L556" s="24">
        <v>38.18</v>
      </c>
      <c r="M556" s="24">
        <v>156.38</v>
      </c>
      <c r="N556" s="24">
        <v>35.19</v>
      </c>
      <c r="O556" s="53">
        <v>7.0000000000000007E-2</v>
      </c>
    </row>
    <row r="557" spans="1:15" ht="47.25" x14ac:dyDescent="0.25">
      <c r="A557" s="21" t="s">
        <v>216</v>
      </c>
      <c r="B557" s="22" t="s">
        <v>217</v>
      </c>
      <c r="C557" s="23" t="s">
        <v>187</v>
      </c>
      <c r="D557" s="24">
        <v>16.98</v>
      </c>
      <c r="E557" s="24">
        <v>21.57</v>
      </c>
      <c r="F557" s="24">
        <v>34.1</v>
      </c>
      <c r="G557" s="24">
        <v>362.72</v>
      </c>
      <c r="H557" s="24">
        <v>1E-3</v>
      </c>
      <c r="I557" s="24">
        <v>4.5999999999999996</v>
      </c>
      <c r="J557" s="24">
        <v>160</v>
      </c>
      <c r="K557" s="24">
        <v>0.01</v>
      </c>
      <c r="L557" s="24">
        <v>184.66</v>
      </c>
      <c r="M557" s="24">
        <v>140.66999999999999</v>
      </c>
      <c r="N557" s="24">
        <v>2.27</v>
      </c>
      <c r="O557" s="131">
        <v>0.06</v>
      </c>
    </row>
    <row r="558" spans="1:15" ht="60" x14ac:dyDescent="0.25">
      <c r="A558" s="21" t="s">
        <v>40</v>
      </c>
      <c r="B558" s="22" t="s">
        <v>41</v>
      </c>
      <c r="C558" s="23">
        <v>100</v>
      </c>
      <c r="D558" s="24">
        <v>6.6</v>
      </c>
      <c r="E558" s="24">
        <v>1.2</v>
      </c>
      <c r="F558" s="24">
        <v>33.4</v>
      </c>
      <c r="G558" s="24">
        <v>174</v>
      </c>
      <c r="H558" s="24">
        <v>0.18</v>
      </c>
      <c r="I558" s="24">
        <v>0</v>
      </c>
      <c r="J558" s="24">
        <v>0</v>
      </c>
      <c r="K558" s="24">
        <v>1.4</v>
      </c>
      <c r="L558" s="24">
        <v>35</v>
      </c>
      <c r="M558" s="24">
        <v>158</v>
      </c>
      <c r="N558" s="24">
        <v>47</v>
      </c>
      <c r="O558" s="131">
        <v>3.9</v>
      </c>
    </row>
    <row r="559" spans="1:15" ht="60" x14ac:dyDescent="0.25">
      <c r="A559" s="42" t="s">
        <v>42</v>
      </c>
      <c r="B559" s="43" t="s">
        <v>68</v>
      </c>
      <c r="C559" s="44">
        <v>100</v>
      </c>
      <c r="D559" s="45">
        <v>1.5</v>
      </c>
      <c r="E559" s="45">
        <v>0.5</v>
      </c>
      <c r="F559" s="45">
        <v>21</v>
      </c>
      <c r="G559" s="45">
        <v>96</v>
      </c>
      <c r="H559" s="45">
        <v>0.04</v>
      </c>
      <c r="I559" s="45">
        <v>10</v>
      </c>
      <c r="J559" s="45">
        <v>0</v>
      </c>
      <c r="K559" s="45">
        <v>0.4</v>
      </c>
      <c r="L559" s="45">
        <v>8</v>
      </c>
      <c r="M559" s="45">
        <v>28</v>
      </c>
      <c r="N559" s="45">
        <v>42</v>
      </c>
      <c r="O559" s="46">
        <v>0.6</v>
      </c>
    </row>
    <row r="560" spans="1:15" ht="63" x14ac:dyDescent="0.25">
      <c r="A560" s="21" t="s">
        <v>135</v>
      </c>
      <c r="B560" s="66" t="s">
        <v>136</v>
      </c>
      <c r="C560" s="23">
        <v>200</v>
      </c>
      <c r="D560" s="24">
        <v>0.1</v>
      </c>
      <c r="E560" s="24">
        <v>0</v>
      </c>
      <c r="F560" s="24">
        <v>21</v>
      </c>
      <c r="G560" s="24">
        <v>84.4</v>
      </c>
      <c r="H560" s="24">
        <v>0.02</v>
      </c>
      <c r="I560" s="24">
        <v>0.45</v>
      </c>
      <c r="J560" s="24">
        <v>0</v>
      </c>
      <c r="K560" s="24">
        <v>0</v>
      </c>
      <c r="L560" s="24">
        <v>26</v>
      </c>
      <c r="M560" s="24">
        <v>18</v>
      </c>
      <c r="N560" s="24">
        <v>6</v>
      </c>
      <c r="O560" s="53">
        <v>1.25</v>
      </c>
    </row>
    <row r="561" spans="1:15" ht="16.5" thickBot="1" x14ac:dyDescent="0.3">
      <c r="A561" s="30" t="s">
        <v>46</v>
      </c>
      <c r="B561" s="31"/>
      <c r="C561" s="70">
        <f>C555+C556+200+C558+C559+C560</f>
        <v>890</v>
      </c>
      <c r="D561" s="58">
        <f t="shared" ref="D561:O561" si="122">SUM(D555:D560)</f>
        <v>29.65</v>
      </c>
      <c r="E561" s="58">
        <f t="shared" si="122"/>
        <v>28.431999999999999</v>
      </c>
      <c r="F561" s="58">
        <f t="shared" si="122"/>
        <v>129.09</v>
      </c>
      <c r="G561" s="58">
        <f t="shared" si="122"/>
        <v>888.31000000000006</v>
      </c>
      <c r="H561" s="58">
        <f t="shared" si="122"/>
        <v>0.38669999999999999</v>
      </c>
      <c r="I561" s="58">
        <f t="shared" si="122"/>
        <v>23.288999999999998</v>
      </c>
      <c r="J561" s="58">
        <f t="shared" si="122"/>
        <v>283.01</v>
      </c>
      <c r="K561" s="58">
        <f t="shared" si="122"/>
        <v>4.0640000000000001</v>
      </c>
      <c r="L561" s="58">
        <f t="shared" si="122"/>
        <v>293.76</v>
      </c>
      <c r="M561" s="58">
        <f t="shared" si="122"/>
        <v>531.04999999999995</v>
      </c>
      <c r="N561" s="58">
        <f t="shared" si="122"/>
        <v>132.46</v>
      </c>
      <c r="O561" s="58">
        <f t="shared" si="122"/>
        <v>6.1199999999999992</v>
      </c>
    </row>
    <row r="562" spans="1:15" ht="16.5" thickTop="1" x14ac:dyDescent="0.25">
      <c r="A562" s="60" t="s">
        <v>47</v>
      </c>
      <c r="B562" s="61"/>
      <c r="C562" s="62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4"/>
    </row>
    <row r="563" spans="1:15" ht="31.5" x14ac:dyDescent="0.25">
      <c r="A563" s="21" t="s">
        <v>137</v>
      </c>
      <c r="B563" s="22" t="s">
        <v>22</v>
      </c>
      <c r="C563" s="23">
        <v>180</v>
      </c>
      <c r="D563" s="24">
        <v>14.83</v>
      </c>
      <c r="E563" s="24">
        <v>20.07</v>
      </c>
      <c r="F563" s="24">
        <v>43.15</v>
      </c>
      <c r="G563" s="24">
        <v>415.45</v>
      </c>
      <c r="H563" s="24">
        <v>0.11076923076923077</v>
      </c>
      <c r="I563" s="24">
        <v>0</v>
      </c>
      <c r="J563" s="24">
        <v>97.2</v>
      </c>
      <c r="K563" s="24">
        <v>0.85</v>
      </c>
      <c r="L563" s="24">
        <v>152.4</v>
      </c>
      <c r="M563" s="24">
        <v>138.87</v>
      </c>
      <c r="N563" s="24">
        <v>11.61</v>
      </c>
      <c r="O563" s="136">
        <v>0.46</v>
      </c>
    </row>
    <row r="564" spans="1:15" ht="31.5" x14ac:dyDescent="0.25">
      <c r="A564" s="21" t="s">
        <v>23</v>
      </c>
      <c r="B564" s="22" t="s">
        <v>24</v>
      </c>
      <c r="C564" s="23">
        <v>100</v>
      </c>
      <c r="D564" s="24">
        <v>3.1</v>
      </c>
      <c r="E564" s="24">
        <v>0.2</v>
      </c>
      <c r="F564" s="24">
        <v>6.7</v>
      </c>
      <c r="G564" s="24">
        <v>40</v>
      </c>
      <c r="H564" s="24">
        <v>0.12</v>
      </c>
      <c r="I564" s="24">
        <v>10</v>
      </c>
      <c r="J564" s="24">
        <v>0.3</v>
      </c>
      <c r="K564" s="24">
        <v>0</v>
      </c>
      <c r="L564" s="24">
        <v>20</v>
      </c>
      <c r="M564" s="24">
        <v>62</v>
      </c>
      <c r="N564" s="24">
        <v>21</v>
      </c>
      <c r="O564" s="136">
        <v>0.7</v>
      </c>
    </row>
    <row r="565" spans="1:15" ht="60" x14ac:dyDescent="0.25">
      <c r="A565" s="21" t="s">
        <v>25</v>
      </c>
      <c r="B565" s="22" t="s">
        <v>26</v>
      </c>
      <c r="C565" s="23">
        <v>20</v>
      </c>
      <c r="D565" s="24">
        <v>1.52</v>
      </c>
      <c r="E565" s="24">
        <v>0.16</v>
      </c>
      <c r="F565" s="24">
        <v>9.84</v>
      </c>
      <c r="G565" s="24">
        <v>47</v>
      </c>
      <c r="H565" s="24">
        <v>2.2000000000000002E-2</v>
      </c>
      <c r="I565" s="24">
        <v>0</v>
      </c>
      <c r="J565" s="24">
        <v>0</v>
      </c>
      <c r="K565" s="24">
        <v>0.22</v>
      </c>
      <c r="L565" s="24">
        <v>4</v>
      </c>
      <c r="M565" s="24">
        <v>13</v>
      </c>
      <c r="N565" s="24">
        <v>2.8</v>
      </c>
      <c r="O565" s="136">
        <v>0.22</v>
      </c>
    </row>
    <row r="566" spans="1:15" ht="63" x14ac:dyDescent="0.25">
      <c r="A566" s="21" t="s">
        <v>44</v>
      </c>
      <c r="B566" s="66" t="s">
        <v>52</v>
      </c>
      <c r="C566" s="23">
        <v>200</v>
      </c>
      <c r="D566" s="24">
        <v>0.3</v>
      </c>
      <c r="E566" s="24">
        <v>0</v>
      </c>
      <c r="F566" s="24">
        <v>20.100000000000001</v>
      </c>
      <c r="G566" s="24">
        <v>81</v>
      </c>
      <c r="H566" s="24">
        <v>0</v>
      </c>
      <c r="I566" s="24">
        <v>0.8</v>
      </c>
      <c r="J566" s="24">
        <v>0</v>
      </c>
      <c r="K566" s="24">
        <v>0</v>
      </c>
      <c r="L566" s="24">
        <v>10</v>
      </c>
      <c r="M566" s="24">
        <v>6</v>
      </c>
      <c r="N566" s="24">
        <v>3</v>
      </c>
      <c r="O566" s="53">
        <v>0.6</v>
      </c>
    </row>
    <row r="567" spans="1:15" ht="16.5" thickBot="1" x14ac:dyDescent="0.3">
      <c r="A567" s="56" t="s">
        <v>86</v>
      </c>
      <c r="B567" s="57"/>
      <c r="C567" s="190">
        <v>500</v>
      </c>
      <c r="D567" s="58">
        <f t="shared" ref="D567:O567" si="123">SUM(D563:D566)</f>
        <v>19.75</v>
      </c>
      <c r="E567" s="58">
        <f t="shared" si="123"/>
        <v>20.43</v>
      </c>
      <c r="F567" s="58">
        <f t="shared" si="123"/>
        <v>79.789999999999992</v>
      </c>
      <c r="G567" s="58">
        <f t="shared" si="123"/>
        <v>583.45000000000005</v>
      </c>
      <c r="H567" s="58">
        <f t="shared" si="123"/>
        <v>0.2527692307692308</v>
      </c>
      <c r="I567" s="58">
        <f t="shared" si="123"/>
        <v>10.8</v>
      </c>
      <c r="J567" s="58">
        <f t="shared" si="123"/>
        <v>97.5</v>
      </c>
      <c r="K567" s="58">
        <f t="shared" si="123"/>
        <v>1.07</v>
      </c>
      <c r="L567" s="58">
        <f t="shared" si="123"/>
        <v>186.4</v>
      </c>
      <c r="M567" s="58">
        <f t="shared" si="123"/>
        <v>219.87</v>
      </c>
      <c r="N567" s="58">
        <f t="shared" si="123"/>
        <v>38.409999999999997</v>
      </c>
      <c r="O567" s="58">
        <f t="shared" si="123"/>
        <v>1.98</v>
      </c>
    </row>
    <row r="568" spans="1:15" ht="16.5" thickTop="1" x14ac:dyDescent="0.25">
      <c r="A568" s="60" t="s">
        <v>54</v>
      </c>
      <c r="B568" s="61"/>
      <c r="C568" s="34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6"/>
    </row>
    <row r="569" spans="1:15" ht="60" x14ac:dyDescent="0.25">
      <c r="A569" s="21" t="s">
        <v>55</v>
      </c>
      <c r="B569" s="22" t="s">
        <v>87</v>
      </c>
      <c r="C569" s="23">
        <v>250</v>
      </c>
      <c r="D569" s="24">
        <v>7.25</v>
      </c>
      <c r="E569" s="24">
        <v>6.25</v>
      </c>
      <c r="F569" s="24">
        <v>10</v>
      </c>
      <c r="G569" s="24">
        <v>125</v>
      </c>
      <c r="H569" s="24">
        <v>0.1</v>
      </c>
      <c r="I569" s="24">
        <v>1.75</v>
      </c>
      <c r="J569" s="24">
        <v>0.05</v>
      </c>
      <c r="K569" s="24">
        <v>0</v>
      </c>
      <c r="L569" s="24">
        <v>300</v>
      </c>
      <c r="M569" s="24">
        <v>225</v>
      </c>
      <c r="N569" s="24">
        <v>35</v>
      </c>
      <c r="O569" s="53">
        <v>0.25</v>
      </c>
    </row>
    <row r="570" spans="1:15" ht="51" x14ac:dyDescent="0.25">
      <c r="A570" s="51" t="s">
        <v>218</v>
      </c>
      <c r="B570" s="99" t="s">
        <v>219</v>
      </c>
      <c r="C570" s="69">
        <v>50</v>
      </c>
      <c r="D570" s="191">
        <v>4.2</v>
      </c>
      <c r="E570" s="191">
        <v>8.3000000000000007</v>
      </c>
      <c r="F570" s="191">
        <v>43.9</v>
      </c>
      <c r="G570" s="191">
        <v>267.10000000000002</v>
      </c>
      <c r="H570" s="191">
        <v>0.05</v>
      </c>
      <c r="I570" s="191">
        <v>0</v>
      </c>
      <c r="J570" s="191">
        <v>0.04</v>
      </c>
      <c r="K570" s="191">
        <v>0.57999999999999996</v>
      </c>
      <c r="L570" s="191">
        <v>6.67</v>
      </c>
      <c r="M570" s="191">
        <v>26.67</v>
      </c>
      <c r="N570" s="191">
        <v>5</v>
      </c>
      <c r="O570" s="192">
        <v>0.42</v>
      </c>
    </row>
    <row r="571" spans="1:15" ht="16.5" thickBot="1" x14ac:dyDescent="0.3">
      <c r="A571" s="56" t="s">
        <v>59</v>
      </c>
      <c r="B571" s="57"/>
      <c r="C571" s="70">
        <f>SUM(C569:C570)</f>
        <v>300</v>
      </c>
      <c r="D571" s="71">
        <f>SUM(D569:D570)</f>
        <v>11.45</v>
      </c>
      <c r="E571" s="71">
        <f t="shared" ref="E571:O571" si="124">SUM(E569:E570)</f>
        <v>14.55</v>
      </c>
      <c r="F571" s="71">
        <f t="shared" si="124"/>
        <v>53.9</v>
      </c>
      <c r="G571" s="71">
        <f t="shared" si="124"/>
        <v>392.1</v>
      </c>
      <c r="H571" s="71">
        <f t="shared" si="124"/>
        <v>0.15000000000000002</v>
      </c>
      <c r="I571" s="71">
        <f t="shared" si="124"/>
        <v>1.75</v>
      </c>
      <c r="J571" s="71">
        <f t="shared" si="124"/>
        <v>0.09</v>
      </c>
      <c r="K571" s="71">
        <f t="shared" si="124"/>
        <v>0.57999999999999996</v>
      </c>
      <c r="L571" s="71">
        <f t="shared" si="124"/>
        <v>306.67</v>
      </c>
      <c r="M571" s="71">
        <f t="shared" si="124"/>
        <v>251.67000000000002</v>
      </c>
      <c r="N571" s="71">
        <f t="shared" si="124"/>
        <v>40</v>
      </c>
      <c r="O571" s="71">
        <f t="shared" si="124"/>
        <v>0.66999999999999993</v>
      </c>
    </row>
    <row r="572" spans="1:15" ht="17.25" thickTop="1" thickBot="1" x14ac:dyDescent="0.3">
      <c r="A572" s="100" t="s">
        <v>220</v>
      </c>
      <c r="B572" s="101"/>
      <c r="C572" s="102"/>
      <c r="D572" s="71">
        <f t="shared" ref="D572:O572" si="125">D553+D561+D567</f>
        <v>70.069999999999993</v>
      </c>
      <c r="E572" s="71">
        <f t="shared" si="125"/>
        <v>70.201999999999998</v>
      </c>
      <c r="F572" s="71">
        <f t="shared" si="125"/>
        <v>293.58000000000004</v>
      </c>
      <c r="G572" s="71">
        <f t="shared" si="125"/>
        <v>2088.7600000000002</v>
      </c>
      <c r="H572" s="71">
        <f t="shared" si="125"/>
        <v>0.92946923076923094</v>
      </c>
      <c r="I572" s="71">
        <f t="shared" si="125"/>
        <v>94.338999999999999</v>
      </c>
      <c r="J572" s="71">
        <f t="shared" si="125"/>
        <v>477.52</v>
      </c>
      <c r="K572" s="71">
        <f t="shared" si="125"/>
        <v>5.7840000000000007</v>
      </c>
      <c r="L572" s="71">
        <f t="shared" si="125"/>
        <v>834.81</v>
      </c>
      <c r="M572" s="71">
        <f t="shared" si="125"/>
        <v>982.83999999999992</v>
      </c>
      <c r="N572" s="71">
        <f t="shared" si="125"/>
        <v>207.87</v>
      </c>
      <c r="O572" s="71">
        <f t="shared" si="125"/>
        <v>11.25</v>
      </c>
    </row>
    <row r="573" spans="1:15" ht="17.25" thickTop="1" thickBot="1" x14ac:dyDescent="0.3">
      <c r="A573" s="100" t="s">
        <v>221</v>
      </c>
      <c r="B573" s="101"/>
      <c r="C573" s="102"/>
      <c r="D573" s="71">
        <f t="shared" ref="D573:O573" si="126">D553+D561+D571</f>
        <v>61.769999999999996</v>
      </c>
      <c r="E573" s="71">
        <f t="shared" si="126"/>
        <v>64.322000000000003</v>
      </c>
      <c r="F573" s="71">
        <f t="shared" si="126"/>
        <v>267.69</v>
      </c>
      <c r="G573" s="71">
        <f t="shared" si="126"/>
        <v>1897.4099999999999</v>
      </c>
      <c r="H573" s="71">
        <f t="shared" si="126"/>
        <v>0.8267000000000001</v>
      </c>
      <c r="I573" s="71">
        <f t="shared" si="126"/>
        <v>85.289000000000001</v>
      </c>
      <c r="J573" s="71">
        <f t="shared" si="126"/>
        <v>380.10999999999996</v>
      </c>
      <c r="K573" s="71">
        <f t="shared" si="126"/>
        <v>5.2940000000000005</v>
      </c>
      <c r="L573" s="71">
        <f t="shared" si="126"/>
        <v>955.07999999999993</v>
      </c>
      <c r="M573" s="71">
        <f t="shared" si="126"/>
        <v>1014.6399999999999</v>
      </c>
      <c r="N573" s="71">
        <f t="shared" si="126"/>
        <v>209.46</v>
      </c>
      <c r="O573" s="71">
        <f t="shared" si="126"/>
        <v>9.94</v>
      </c>
    </row>
    <row r="574" spans="1:15" ht="17.25" thickTop="1" thickBot="1" x14ac:dyDescent="0.3">
      <c r="A574" s="75" t="s">
        <v>222</v>
      </c>
      <c r="B574" s="76"/>
      <c r="C574" s="77"/>
      <c r="D574" s="78">
        <f t="shared" ref="D574:O574" si="127">D553+D561+D567+D571</f>
        <v>81.52</v>
      </c>
      <c r="E574" s="78">
        <f t="shared" si="127"/>
        <v>84.751999999999995</v>
      </c>
      <c r="F574" s="78">
        <f t="shared" si="127"/>
        <v>347.48</v>
      </c>
      <c r="G574" s="78">
        <f t="shared" si="127"/>
        <v>2480.86</v>
      </c>
      <c r="H574" s="78">
        <f t="shared" si="127"/>
        <v>1.0794692307692308</v>
      </c>
      <c r="I574" s="78">
        <f t="shared" si="127"/>
        <v>96.088999999999999</v>
      </c>
      <c r="J574" s="78">
        <f t="shared" si="127"/>
        <v>477.60999999999996</v>
      </c>
      <c r="K574" s="78">
        <f t="shared" si="127"/>
        <v>6.3640000000000008</v>
      </c>
      <c r="L574" s="78">
        <f t="shared" si="127"/>
        <v>1141.48</v>
      </c>
      <c r="M574" s="78">
        <f t="shared" si="127"/>
        <v>1234.51</v>
      </c>
      <c r="N574" s="78">
        <f t="shared" si="127"/>
        <v>247.87</v>
      </c>
      <c r="O574" s="78">
        <f t="shared" si="127"/>
        <v>11.92</v>
      </c>
    </row>
    <row r="575" spans="1:15" x14ac:dyDescent="0.25">
      <c r="A575" s="2"/>
      <c r="B575" s="2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4" t="s">
        <v>0</v>
      </c>
    </row>
    <row r="576" spans="1:15" ht="15.75" x14ac:dyDescent="0.25">
      <c r="A576" s="5" t="s">
        <v>265</v>
      </c>
      <c r="B576" s="2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thickBot="1" x14ac:dyDescent="0.3">
      <c r="A577" s="1"/>
      <c r="B577" s="2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x14ac:dyDescent="0.25">
      <c r="A578" s="6" t="s">
        <v>2</v>
      </c>
      <c r="B578" s="7" t="s">
        <v>3</v>
      </c>
      <c r="C578" s="7" t="s">
        <v>4</v>
      </c>
      <c r="D578" s="8" t="s">
        <v>5</v>
      </c>
      <c r="E578" s="8"/>
      <c r="F578" s="8"/>
      <c r="G578" s="9" t="s">
        <v>6</v>
      </c>
      <c r="H578" s="8" t="s">
        <v>7</v>
      </c>
      <c r="I578" s="8"/>
      <c r="J578" s="8"/>
      <c r="K578" s="8"/>
      <c r="L578" s="8" t="s">
        <v>8</v>
      </c>
      <c r="M578" s="8"/>
      <c r="N578" s="8"/>
      <c r="O578" s="10"/>
    </row>
    <row r="579" spans="1:15" ht="32.25" thickBot="1" x14ac:dyDescent="0.3">
      <c r="A579" s="11"/>
      <c r="B579" s="12"/>
      <c r="C579" s="12"/>
      <c r="D579" s="13" t="s">
        <v>9</v>
      </c>
      <c r="E579" s="13" t="s">
        <v>10</v>
      </c>
      <c r="F579" s="13" t="s">
        <v>11</v>
      </c>
      <c r="G579" s="14"/>
      <c r="H579" s="13" t="s">
        <v>12</v>
      </c>
      <c r="I579" s="13" t="s">
        <v>13</v>
      </c>
      <c r="J579" s="13" t="s">
        <v>14</v>
      </c>
      <c r="K579" s="13" t="s">
        <v>15</v>
      </c>
      <c r="L579" s="13" t="s">
        <v>16</v>
      </c>
      <c r="M579" s="13" t="s">
        <v>17</v>
      </c>
      <c r="N579" s="13" t="s">
        <v>18</v>
      </c>
      <c r="O579" s="15" t="s">
        <v>19</v>
      </c>
    </row>
    <row r="580" spans="1:15" ht="16.5" thickTop="1" x14ac:dyDescent="0.25">
      <c r="A580" s="16" t="s">
        <v>20</v>
      </c>
      <c r="B580" s="17"/>
      <c r="C580" s="18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79"/>
    </row>
    <row r="581" spans="1:15" ht="47.25" x14ac:dyDescent="0.25">
      <c r="A581" s="21" t="s">
        <v>224</v>
      </c>
      <c r="B581" s="133" t="s">
        <v>225</v>
      </c>
      <c r="C581" s="23">
        <v>70</v>
      </c>
      <c r="D581" s="24">
        <v>11.4</v>
      </c>
      <c r="E581" s="24">
        <v>9.6</v>
      </c>
      <c r="F581" s="24">
        <v>21.2</v>
      </c>
      <c r="G581" s="24">
        <v>216.8</v>
      </c>
      <c r="H581" s="24">
        <v>0.1</v>
      </c>
      <c r="I581" s="24">
        <v>0</v>
      </c>
      <c r="J581" s="24">
        <v>75</v>
      </c>
      <c r="K581" s="24">
        <v>0.28000000000000003</v>
      </c>
      <c r="L581" s="24">
        <v>128.22</v>
      </c>
      <c r="M581" s="24">
        <v>102.1</v>
      </c>
      <c r="N581" s="24">
        <v>9</v>
      </c>
      <c r="O581" s="53">
        <v>0.9</v>
      </c>
    </row>
    <row r="582" spans="1:15" ht="63" x14ac:dyDescent="0.25">
      <c r="A582" s="21" t="s">
        <v>122</v>
      </c>
      <c r="B582" s="22" t="s">
        <v>123</v>
      </c>
      <c r="C582" s="23">
        <v>190</v>
      </c>
      <c r="D582" s="24">
        <v>7.71</v>
      </c>
      <c r="E582" s="24">
        <v>11.4</v>
      </c>
      <c r="F582" s="24">
        <v>41.74</v>
      </c>
      <c r="G582" s="24">
        <v>312.02</v>
      </c>
      <c r="H582" s="24">
        <v>0.2</v>
      </c>
      <c r="I582" s="24">
        <v>0</v>
      </c>
      <c r="J582" s="24">
        <v>183</v>
      </c>
      <c r="K582" s="24">
        <v>7.0000000000000007E-2</v>
      </c>
      <c r="L582" s="24">
        <v>39.450000000000003</v>
      </c>
      <c r="M582" s="24">
        <v>121.09</v>
      </c>
      <c r="N582" s="24">
        <v>30</v>
      </c>
      <c r="O582" s="136">
        <v>0.2</v>
      </c>
    </row>
    <row r="583" spans="1:15" ht="60" x14ac:dyDescent="0.25">
      <c r="A583" s="42" t="s">
        <v>42</v>
      </c>
      <c r="B583" s="43" t="s">
        <v>184</v>
      </c>
      <c r="C583" s="44">
        <v>100</v>
      </c>
      <c r="D583" s="45">
        <v>0.4</v>
      </c>
      <c r="E583" s="45">
        <v>0.4</v>
      </c>
      <c r="F583" s="45">
        <v>9.8000000000000007</v>
      </c>
      <c r="G583" s="45">
        <v>47</v>
      </c>
      <c r="H583" s="45">
        <v>0.03</v>
      </c>
      <c r="I583" s="45">
        <v>10</v>
      </c>
      <c r="J583" s="45">
        <v>0</v>
      </c>
      <c r="K583" s="45">
        <v>0.2</v>
      </c>
      <c r="L583" s="45">
        <v>16</v>
      </c>
      <c r="M583" s="45">
        <v>11</v>
      </c>
      <c r="N583" s="45">
        <v>9</v>
      </c>
      <c r="O583" s="162">
        <v>2.2000000000000002</v>
      </c>
    </row>
    <row r="584" spans="1:15" ht="60" x14ac:dyDescent="0.25">
      <c r="A584" s="21" t="s">
        <v>69</v>
      </c>
      <c r="B584" s="22" t="s">
        <v>70</v>
      </c>
      <c r="C584" s="23">
        <v>200</v>
      </c>
      <c r="D584" s="24">
        <v>0.1</v>
      </c>
      <c r="E584" s="24">
        <v>0</v>
      </c>
      <c r="F584" s="24">
        <v>15.2</v>
      </c>
      <c r="G584" s="24">
        <v>61</v>
      </c>
      <c r="H584" s="24">
        <v>0</v>
      </c>
      <c r="I584" s="24">
        <v>2.8</v>
      </c>
      <c r="J584" s="24">
        <v>0</v>
      </c>
      <c r="K584" s="24">
        <v>0</v>
      </c>
      <c r="L584" s="24">
        <v>14.2</v>
      </c>
      <c r="M584" s="24">
        <v>4</v>
      </c>
      <c r="N584" s="24">
        <v>2</v>
      </c>
      <c r="O584" s="136">
        <v>0.4</v>
      </c>
    </row>
    <row r="585" spans="1:15" ht="16.5" thickBot="1" x14ac:dyDescent="0.3">
      <c r="A585" s="56" t="s">
        <v>29</v>
      </c>
      <c r="B585" s="57"/>
      <c r="C585" s="70">
        <f>SUM(C581:C584)</f>
        <v>560</v>
      </c>
      <c r="D585" s="58">
        <f t="shared" ref="D585:O585" si="128">SUM(D581:D584)</f>
        <v>19.61</v>
      </c>
      <c r="E585" s="58">
        <f t="shared" si="128"/>
        <v>21.4</v>
      </c>
      <c r="F585" s="58">
        <f>SUM(F581:F584)</f>
        <v>87.94</v>
      </c>
      <c r="G585" s="58">
        <f>SUM(G581:G584)</f>
        <v>636.81999999999994</v>
      </c>
      <c r="H585" s="58">
        <f t="shared" si="128"/>
        <v>0.33000000000000007</v>
      </c>
      <c r="I585" s="58">
        <f t="shared" si="128"/>
        <v>12.8</v>
      </c>
      <c r="J585" s="58">
        <f t="shared" si="128"/>
        <v>258</v>
      </c>
      <c r="K585" s="58">
        <f t="shared" si="128"/>
        <v>0.55000000000000004</v>
      </c>
      <c r="L585" s="58">
        <f t="shared" si="128"/>
        <v>197.87</v>
      </c>
      <c r="M585" s="58">
        <f t="shared" si="128"/>
        <v>238.19</v>
      </c>
      <c r="N585" s="58">
        <f t="shared" si="128"/>
        <v>50</v>
      </c>
      <c r="O585" s="58">
        <f t="shared" si="128"/>
        <v>3.7</v>
      </c>
    </row>
    <row r="586" spans="1:15" ht="16.5" thickTop="1" x14ac:dyDescent="0.25">
      <c r="A586" s="16" t="s">
        <v>30</v>
      </c>
      <c r="B586" s="17"/>
      <c r="C586" s="34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6"/>
    </row>
    <row r="587" spans="1:15" ht="60" x14ac:dyDescent="0.25">
      <c r="A587" s="21" t="s">
        <v>71</v>
      </c>
      <c r="B587" s="22" t="s">
        <v>226</v>
      </c>
      <c r="C587" s="23">
        <v>60</v>
      </c>
      <c r="D587" s="24">
        <v>1.44</v>
      </c>
      <c r="E587" s="24">
        <v>4.26</v>
      </c>
      <c r="F587" s="24">
        <v>6.24</v>
      </c>
      <c r="G587" s="24">
        <v>69</v>
      </c>
      <c r="H587" s="24">
        <v>0.02</v>
      </c>
      <c r="I587" s="24">
        <v>4.74</v>
      </c>
      <c r="J587" s="24">
        <v>0</v>
      </c>
      <c r="K587" s="24">
        <v>2.2799999999999998</v>
      </c>
      <c r="L587" s="24">
        <v>26.4</v>
      </c>
      <c r="M587" s="24">
        <v>34.799999999999997</v>
      </c>
      <c r="N587" s="24">
        <v>18</v>
      </c>
      <c r="O587" s="25">
        <v>1.02</v>
      </c>
    </row>
    <row r="588" spans="1:15" ht="63" x14ac:dyDescent="0.25">
      <c r="A588" s="42" t="s">
        <v>227</v>
      </c>
      <c r="B588" s="43" t="s">
        <v>228</v>
      </c>
      <c r="C588" s="44" t="s">
        <v>229</v>
      </c>
      <c r="D588" s="45">
        <v>5.37</v>
      </c>
      <c r="E588" s="45">
        <v>5.41</v>
      </c>
      <c r="F588" s="45">
        <v>21.43</v>
      </c>
      <c r="G588" s="45">
        <v>144.57</v>
      </c>
      <c r="H588" s="45">
        <v>8.8199999999999987E-2</v>
      </c>
      <c r="I588" s="45">
        <v>6.93</v>
      </c>
      <c r="J588" s="45">
        <v>100</v>
      </c>
      <c r="K588" s="45">
        <v>1.155</v>
      </c>
      <c r="L588" s="45">
        <v>106.66</v>
      </c>
      <c r="M588" s="45">
        <v>157.22</v>
      </c>
      <c r="N588" s="45">
        <v>8.2200000000000006</v>
      </c>
      <c r="O588" s="46">
        <v>0.06</v>
      </c>
    </row>
    <row r="589" spans="1:15" ht="31.5" x14ac:dyDescent="0.25">
      <c r="A589" s="51" t="s">
        <v>230</v>
      </c>
      <c r="B589" s="48" t="s">
        <v>231</v>
      </c>
      <c r="C589" s="49">
        <v>100</v>
      </c>
      <c r="D589" s="50">
        <v>11.41</v>
      </c>
      <c r="E589" s="50">
        <v>15.08</v>
      </c>
      <c r="F589" s="50">
        <v>15.68</v>
      </c>
      <c r="G589" s="50">
        <v>278.49</v>
      </c>
      <c r="H589" s="50">
        <v>0.12</v>
      </c>
      <c r="I589" s="50">
        <v>1.3</v>
      </c>
      <c r="J589" s="50">
        <v>153</v>
      </c>
      <c r="K589" s="50">
        <v>0</v>
      </c>
      <c r="L589" s="50">
        <v>187.69</v>
      </c>
      <c r="M589" s="50">
        <v>23.2</v>
      </c>
      <c r="N589" s="50">
        <v>0</v>
      </c>
      <c r="O589" s="163">
        <v>0.5</v>
      </c>
    </row>
    <row r="590" spans="1:15" ht="47.25" x14ac:dyDescent="0.25">
      <c r="A590" s="193" t="s">
        <v>232</v>
      </c>
      <c r="B590" s="194" t="s">
        <v>159</v>
      </c>
      <c r="C590" s="195">
        <v>200</v>
      </c>
      <c r="D590" s="196">
        <v>7.54</v>
      </c>
      <c r="E590" s="196">
        <v>4.91</v>
      </c>
      <c r="F590" s="196">
        <v>38.72</v>
      </c>
      <c r="G590" s="196">
        <v>193.2</v>
      </c>
      <c r="H590" s="50">
        <v>0.08</v>
      </c>
      <c r="I590" s="50">
        <v>2.6599999999999999E-2</v>
      </c>
      <c r="J590" s="50">
        <v>200</v>
      </c>
      <c r="K590" s="50">
        <v>1.06</v>
      </c>
      <c r="L590" s="50">
        <v>7.6</v>
      </c>
      <c r="M590" s="50">
        <v>43.54</v>
      </c>
      <c r="N590" s="50">
        <v>10.8</v>
      </c>
      <c r="O590" s="163">
        <v>0.53</v>
      </c>
    </row>
    <row r="591" spans="1:15" ht="60" x14ac:dyDescent="0.25">
      <c r="A591" s="21" t="s">
        <v>40</v>
      </c>
      <c r="B591" s="22" t="s">
        <v>41</v>
      </c>
      <c r="C591" s="23">
        <v>40</v>
      </c>
      <c r="D591" s="24">
        <v>2.64</v>
      </c>
      <c r="E591" s="24">
        <v>0.48</v>
      </c>
      <c r="F591" s="24">
        <v>13.36</v>
      </c>
      <c r="G591" s="24">
        <v>69.599999999999994</v>
      </c>
      <c r="H591" s="24">
        <v>7.1999999999999995E-2</v>
      </c>
      <c r="I591" s="24">
        <v>0</v>
      </c>
      <c r="J591" s="24">
        <v>0</v>
      </c>
      <c r="K591" s="24">
        <v>0.56000000000000005</v>
      </c>
      <c r="L591" s="24">
        <v>14</v>
      </c>
      <c r="M591" s="24">
        <v>63.2</v>
      </c>
      <c r="N591" s="24">
        <v>18.8</v>
      </c>
      <c r="O591" s="53">
        <v>1.56</v>
      </c>
    </row>
    <row r="592" spans="1:15" ht="60" x14ac:dyDescent="0.25">
      <c r="A592" s="21" t="s">
        <v>138</v>
      </c>
      <c r="B592" s="22" t="s">
        <v>139</v>
      </c>
      <c r="C592" s="23">
        <v>200</v>
      </c>
      <c r="D592" s="24">
        <v>0.7</v>
      </c>
      <c r="E592" s="24">
        <v>0.3</v>
      </c>
      <c r="F592" s="24">
        <v>21.23</v>
      </c>
      <c r="G592" s="24">
        <v>97</v>
      </c>
      <c r="H592" s="28">
        <v>0.01</v>
      </c>
      <c r="I592" s="28">
        <v>70</v>
      </c>
      <c r="J592" s="28">
        <v>0</v>
      </c>
      <c r="K592" s="28">
        <v>0</v>
      </c>
      <c r="L592" s="28">
        <v>12</v>
      </c>
      <c r="M592" s="28">
        <v>3</v>
      </c>
      <c r="N592" s="28">
        <v>3</v>
      </c>
      <c r="O592" s="54">
        <v>1.5</v>
      </c>
    </row>
    <row r="593" spans="1:15" ht="16.5" thickBot="1" x14ac:dyDescent="0.3">
      <c r="A593" s="30" t="s">
        <v>46</v>
      </c>
      <c r="B593" s="31"/>
      <c r="C593" s="182">
        <f>C587+170+20+20+C589+C590+C591+C592</f>
        <v>810</v>
      </c>
      <c r="D593" s="183">
        <f>SUM(D587:D592)</f>
        <v>29.099999999999998</v>
      </c>
      <c r="E593" s="183">
        <f t="shared" ref="E593:O593" si="129">SUM(E587:E592)</f>
        <v>30.44</v>
      </c>
      <c r="F593" s="183">
        <f t="shared" si="129"/>
        <v>116.66</v>
      </c>
      <c r="G593" s="183">
        <f t="shared" si="129"/>
        <v>851.86</v>
      </c>
      <c r="H593" s="183">
        <f t="shared" si="129"/>
        <v>0.39019999999999999</v>
      </c>
      <c r="I593" s="183">
        <f t="shared" si="129"/>
        <v>82.996600000000001</v>
      </c>
      <c r="J593" s="183">
        <f t="shared" si="129"/>
        <v>453</v>
      </c>
      <c r="K593" s="183">
        <f t="shared" si="129"/>
        <v>5.0549999999999997</v>
      </c>
      <c r="L593" s="183">
        <f t="shared" si="129"/>
        <v>354.35</v>
      </c>
      <c r="M593" s="183">
        <f t="shared" si="129"/>
        <v>324.95999999999998</v>
      </c>
      <c r="N593" s="183">
        <f t="shared" si="129"/>
        <v>58.819999999999993</v>
      </c>
      <c r="O593" s="183">
        <f t="shared" si="129"/>
        <v>5.17</v>
      </c>
    </row>
    <row r="594" spans="1:15" ht="16.5" thickTop="1" x14ac:dyDescent="0.25">
      <c r="A594" s="60" t="s">
        <v>47</v>
      </c>
      <c r="B594" s="61"/>
      <c r="C594" s="197"/>
      <c r="D594" s="168"/>
      <c r="E594" s="168"/>
      <c r="F594" s="168"/>
      <c r="G594" s="168"/>
      <c r="H594" s="168"/>
      <c r="I594" s="168"/>
      <c r="J594" s="168"/>
      <c r="K594" s="168"/>
      <c r="L594" s="168"/>
      <c r="M594" s="168"/>
      <c r="N594" s="168"/>
      <c r="O594" s="132"/>
    </row>
    <row r="595" spans="1:15" ht="47.25" x14ac:dyDescent="0.25">
      <c r="A595" s="21" t="s">
        <v>233</v>
      </c>
      <c r="B595" s="66" t="s">
        <v>234</v>
      </c>
      <c r="C595" s="23">
        <v>150</v>
      </c>
      <c r="D595" s="24">
        <v>19.27</v>
      </c>
      <c r="E595" s="24">
        <v>19.2</v>
      </c>
      <c r="F595" s="24">
        <v>40</v>
      </c>
      <c r="G595" s="24">
        <v>395</v>
      </c>
      <c r="H595" s="24">
        <v>0.08</v>
      </c>
      <c r="I595" s="24">
        <v>0.4</v>
      </c>
      <c r="J595" s="24">
        <v>0.08</v>
      </c>
      <c r="K595" s="24">
        <v>0.8</v>
      </c>
      <c r="L595" s="24">
        <v>273.33</v>
      </c>
      <c r="M595" s="24">
        <v>410.7</v>
      </c>
      <c r="N595" s="24">
        <v>42.7</v>
      </c>
      <c r="O595" s="136">
        <v>1</v>
      </c>
    </row>
    <row r="596" spans="1:15" ht="31.5" x14ac:dyDescent="0.25">
      <c r="A596" s="198" t="s">
        <v>235</v>
      </c>
      <c r="B596" s="22" t="s">
        <v>236</v>
      </c>
      <c r="C596" s="23">
        <v>60</v>
      </c>
      <c r="D596" s="24">
        <v>0.12</v>
      </c>
      <c r="E596" s="24">
        <v>3.3000000000000002E-2</v>
      </c>
      <c r="F596" s="24">
        <v>12.5</v>
      </c>
      <c r="G596" s="24">
        <v>50.75</v>
      </c>
      <c r="H596" s="24">
        <v>0.01</v>
      </c>
      <c r="I596" s="24">
        <v>0.876</v>
      </c>
      <c r="J596" s="24">
        <v>0</v>
      </c>
      <c r="K596" s="24">
        <v>0</v>
      </c>
      <c r="L596" s="24">
        <v>1.5</v>
      </c>
      <c r="M596" s="24">
        <v>1.3</v>
      </c>
      <c r="N596" s="24">
        <v>3.5</v>
      </c>
      <c r="O596" s="136">
        <v>0.15</v>
      </c>
    </row>
    <row r="597" spans="1:15" ht="60" x14ac:dyDescent="0.25">
      <c r="A597" s="21" t="s">
        <v>42</v>
      </c>
      <c r="B597" s="22" t="s">
        <v>150</v>
      </c>
      <c r="C597" s="23">
        <v>100</v>
      </c>
      <c r="D597" s="24">
        <v>0.4</v>
      </c>
      <c r="E597" s="24">
        <v>0.3</v>
      </c>
      <c r="F597" s="24">
        <v>10.3</v>
      </c>
      <c r="G597" s="24">
        <v>47</v>
      </c>
      <c r="H597" s="24">
        <v>0.02</v>
      </c>
      <c r="I597" s="24">
        <v>5</v>
      </c>
      <c r="J597" s="24">
        <v>0</v>
      </c>
      <c r="K597" s="24">
        <v>0.4</v>
      </c>
      <c r="L597" s="24">
        <v>19</v>
      </c>
      <c r="M597" s="24">
        <v>12</v>
      </c>
      <c r="N597" s="24">
        <v>16</v>
      </c>
      <c r="O597" s="53">
        <v>2.2999999999999998</v>
      </c>
    </row>
    <row r="598" spans="1:15" ht="63" x14ac:dyDescent="0.25">
      <c r="A598" s="42" t="s">
        <v>44</v>
      </c>
      <c r="B598" s="43" t="s">
        <v>155</v>
      </c>
      <c r="C598" s="199">
        <v>200</v>
      </c>
      <c r="D598" s="200">
        <v>0.3</v>
      </c>
      <c r="E598" s="200">
        <v>0</v>
      </c>
      <c r="F598" s="200">
        <v>20.100000000000001</v>
      </c>
      <c r="G598" s="200">
        <v>81</v>
      </c>
      <c r="H598" s="200">
        <v>0</v>
      </c>
      <c r="I598" s="200">
        <v>0.8</v>
      </c>
      <c r="J598" s="200">
        <v>0</v>
      </c>
      <c r="K598" s="200">
        <v>0</v>
      </c>
      <c r="L598" s="200">
        <v>10</v>
      </c>
      <c r="M598" s="200">
        <v>6</v>
      </c>
      <c r="N598" s="200">
        <v>3</v>
      </c>
      <c r="O598" s="201">
        <v>0.6</v>
      </c>
    </row>
    <row r="599" spans="1:15" ht="16.5" thickBot="1" x14ac:dyDescent="0.3">
      <c r="A599" s="56" t="s">
        <v>86</v>
      </c>
      <c r="B599" s="57"/>
      <c r="C599" s="70">
        <f>SUM(C595:C598)</f>
        <v>510</v>
      </c>
      <c r="D599" s="58">
        <f>SUM(D595:D598)</f>
        <v>20.09</v>
      </c>
      <c r="E599" s="58">
        <f t="shared" ref="E599:O599" si="130">SUM(E595:E598)</f>
        <v>19.533000000000001</v>
      </c>
      <c r="F599" s="58">
        <f t="shared" si="130"/>
        <v>82.9</v>
      </c>
      <c r="G599" s="58">
        <f t="shared" si="130"/>
        <v>573.75</v>
      </c>
      <c r="H599" s="58">
        <f t="shared" si="130"/>
        <v>0.11</v>
      </c>
      <c r="I599" s="58">
        <f t="shared" si="130"/>
        <v>7.0759999999999996</v>
      </c>
      <c r="J599" s="58">
        <f t="shared" si="130"/>
        <v>0.08</v>
      </c>
      <c r="K599" s="58">
        <f t="shared" si="130"/>
        <v>1.2000000000000002</v>
      </c>
      <c r="L599" s="58">
        <f t="shared" si="130"/>
        <v>303.83</v>
      </c>
      <c r="M599" s="58">
        <f t="shared" si="130"/>
        <v>430</v>
      </c>
      <c r="N599" s="58">
        <f t="shared" si="130"/>
        <v>65.2</v>
      </c>
      <c r="O599" s="58">
        <f t="shared" si="130"/>
        <v>4.05</v>
      </c>
    </row>
    <row r="600" spans="1:15" ht="16.5" thickTop="1" x14ac:dyDescent="0.25">
      <c r="A600" s="16" t="s">
        <v>54</v>
      </c>
      <c r="B600" s="17"/>
      <c r="C600" s="34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6"/>
    </row>
    <row r="601" spans="1:15" ht="60" x14ac:dyDescent="0.25">
      <c r="A601" s="26" t="s">
        <v>55</v>
      </c>
      <c r="B601" s="133" t="s">
        <v>115</v>
      </c>
      <c r="C601" s="23">
        <v>250</v>
      </c>
      <c r="D601" s="28">
        <v>7.25</v>
      </c>
      <c r="E601" s="28">
        <v>6.25</v>
      </c>
      <c r="F601" s="28">
        <v>10</v>
      </c>
      <c r="G601" s="28">
        <v>125</v>
      </c>
      <c r="H601" s="28">
        <v>0.1</v>
      </c>
      <c r="I601" s="28">
        <v>14.25</v>
      </c>
      <c r="J601" s="28">
        <v>0.05</v>
      </c>
      <c r="K601" s="28">
        <v>0</v>
      </c>
      <c r="L601" s="28">
        <v>300</v>
      </c>
      <c r="M601" s="28">
        <v>225</v>
      </c>
      <c r="N601" s="28">
        <v>35</v>
      </c>
      <c r="O601" s="29">
        <v>0.25</v>
      </c>
    </row>
    <row r="602" spans="1:15" ht="60" x14ac:dyDescent="0.25">
      <c r="A602" s="21" t="s">
        <v>88</v>
      </c>
      <c r="B602" s="134" t="s">
        <v>237</v>
      </c>
      <c r="C602" s="135">
        <v>60</v>
      </c>
      <c r="D602" s="202">
        <v>5.76</v>
      </c>
      <c r="E602" s="202">
        <v>6.83</v>
      </c>
      <c r="F602" s="202">
        <v>39.79</v>
      </c>
      <c r="G602" s="202">
        <v>238.63</v>
      </c>
      <c r="H602" s="202">
        <v>0.06</v>
      </c>
      <c r="I602" s="202">
        <v>1.89</v>
      </c>
      <c r="J602" s="202">
        <v>0.05</v>
      </c>
      <c r="K602" s="202">
        <v>0.97</v>
      </c>
      <c r="L602" s="202">
        <v>18.09</v>
      </c>
      <c r="M602" s="202">
        <v>55.09</v>
      </c>
      <c r="N602" s="202">
        <v>17.260000000000002</v>
      </c>
      <c r="O602" s="203">
        <v>0.69</v>
      </c>
    </row>
    <row r="603" spans="1:15" ht="16.5" thickBot="1" x14ac:dyDescent="0.3">
      <c r="A603" s="56" t="s">
        <v>59</v>
      </c>
      <c r="B603" s="57"/>
      <c r="C603" s="70">
        <f>SUM(C601:C602)</f>
        <v>310</v>
      </c>
      <c r="D603" s="71">
        <f>SUM(D601:D602)</f>
        <v>13.01</v>
      </c>
      <c r="E603" s="71">
        <f t="shared" ref="E603:O603" si="131">SUM(E601:E602)</f>
        <v>13.08</v>
      </c>
      <c r="F603" s="71">
        <f t="shared" si="131"/>
        <v>49.79</v>
      </c>
      <c r="G603" s="71">
        <f t="shared" si="131"/>
        <v>363.63</v>
      </c>
      <c r="H603" s="71">
        <f t="shared" si="131"/>
        <v>0.16</v>
      </c>
      <c r="I603" s="71">
        <f t="shared" si="131"/>
        <v>16.14</v>
      </c>
      <c r="J603" s="71">
        <f t="shared" si="131"/>
        <v>0.1</v>
      </c>
      <c r="K603" s="71">
        <f t="shared" si="131"/>
        <v>0.97</v>
      </c>
      <c r="L603" s="71">
        <f t="shared" si="131"/>
        <v>318.08999999999997</v>
      </c>
      <c r="M603" s="71">
        <f t="shared" si="131"/>
        <v>280.09000000000003</v>
      </c>
      <c r="N603" s="71">
        <f t="shared" si="131"/>
        <v>52.260000000000005</v>
      </c>
      <c r="O603" s="71">
        <f t="shared" si="131"/>
        <v>0.94</v>
      </c>
    </row>
    <row r="604" spans="1:15" ht="17.25" thickTop="1" thickBot="1" x14ac:dyDescent="0.3">
      <c r="A604" s="100" t="s">
        <v>238</v>
      </c>
      <c r="B604" s="101"/>
      <c r="C604" s="102"/>
      <c r="D604" s="71">
        <f>D585+D593+D599</f>
        <v>68.8</v>
      </c>
      <c r="E604" s="71">
        <f t="shared" ref="E604:O604" si="132">E585+E593+E599</f>
        <v>71.373000000000005</v>
      </c>
      <c r="F604" s="71">
        <f t="shared" si="132"/>
        <v>287.5</v>
      </c>
      <c r="G604" s="71">
        <f t="shared" si="132"/>
        <v>2062.4299999999998</v>
      </c>
      <c r="H604" s="71">
        <f t="shared" si="132"/>
        <v>0.83020000000000005</v>
      </c>
      <c r="I604" s="71">
        <f t="shared" si="132"/>
        <v>102.87259999999999</v>
      </c>
      <c r="J604" s="71">
        <f t="shared" si="132"/>
        <v>711.08</v>
      </c>
      <c r="K604" s="71">
        <f t="shared" si="132"/>
        <v>6.8049999999999997</v>
      </c>
      <c r="L604" s="71">
        <f t="shared" si="132"/>
        <v>856.05</v>
      </c>
      <c r="M604" s="71">
        <f t="shared" si="132"/>
        <v>993.15</v>
      </c>
      <c r="N604" s="71">
        <f t="shared" si="132"/>
        <v>174.01999999999998</v>
      </c>
      <c r="O604" s="71">
        <f t="shared" si="132"/>
        <v>12.920000000000002</v>
      </c>
    </row>
    <row r="605" spans="1:15" ht="17.25" thickTop="1" thickBot="1" x14ac:dyDescent="0.3">
      <c r="A605" s="100" t="s">
        <v>239</v>
      </c>
      <c r="B605" s="101"/>
      <c r="C605" s="102"/>
      <c r="D605" s="71">
        <f>D585+D593+D603</f>
        <v>61.719999999999992</v>
      </c>
      <c r="E605" s="71">
        <f t="shared" ref="E605:O605" si="133">E585+E593+E603</f>
        <v>64.92</v>
      </c>
      <c r="F605" s="71">
        <f t="shared" si="133"/>
        <v>254.39</v>
      </c>
      <c r="G605" s="71">
        <f t="shared" si="133"/>
        <v>1852.31</v>
      </c>
      <c r="H605" s="71">
        <f t="shared" si="133"/>
        <v>0.88020000000000009</v>
      </c>
      <c r="I605" s="71">
        <f t="shared" si="133"/>
        <v>111.9366</v>
      </c>
      <c r="J605" s="71">
        <f t="shared" si="133"/>
        <v>711.1</v>
      </c>
      <c r="K605" s="71">
        <f t="shared" si="133"/>
        <v>6.5749999999999993</v>
      </c>
      <c r="L605" s="71">
        <f t="shared" si="133"/>
        <v>870.31</v>
      </c>
      <c r="M605" s="71">
        <f t="shared" si="133"/>
        <v>843.24</v>
      </c>
      <c r="N605" s="71">
        <f t="shared" si="133"/>
        <v>161.07999999999998</v>
      </c>
      <c r="O605" s="71">
        <f t="shared" si="133"/>
        <v>9.81</v>
      </c>
    </row>
    <row r="606" spans="1:15" ht="17.25" thickTop="1" thickBot="1" x14ac:dyDescent="0.3">
      <c r="A606" s="75" t="s">
        <v>240</v>
      </c>
      <c r="B606" s="76"/>
      <c r="C606" s="77"/>
      <c r="D606" s="78">
        <f>D585+D593+D599+D603</f>
        <v>81.81</v>
      </c>
      <c r="E606" s="78">
        <f t="shared" ref="E606:O606" si="134">E585+E593+E599+E603</f>
        <v>84.453000000000003</v>
      </c>
      <c r="F606" s="78">
        <f t="shared" si="134"/>
        <v>337.29</v>
      </c>
      <c r="G606" s="78">
        <f t="shared" si="134"/>
        <v>2426.06</v>
      </c>
      <c r="H606" s="78">
        <f t="shared" si="134"/>
        <v>0.99020000000000008</v>
      </c>
      <c r="I606" s="78">
        <f t="shared" si="134"/>
        <v>119.01259999999999</v>
      </c>
      <c r="J606" s="78">
        <f t="shared" si="134"/>
        <v>711.18000000000006</v>
      </c>
      <c r="K606" s="78">
        <f t="shared" si="134"/>
        <v>7.7749999999999995</v>
      </c>
      <c r="L606" s="78">
        <f t="shared" si="134"/>
        <v>1174.1399999999999</v>
      </c>
      <c r="M606" s="78">
        <f t="shared" si="134"/>
        <v>1273.24</v>
      </c>
      <c r="N606" s="78">
        <f t="shared" si="134"/>
        <v>226.27999999999997</v>
      </c>
      <c r="O606" s="78">
        <f t="shared" si="134"/>
        <v>13.860000000000001</v>
      </c>
    </row>
    <row r="607" spans="1:15" x14ac:dyDescent="0.25">
      <c r="A607" s="2"/>
      <c r="B607" s="2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4" t="s">
        <v>0</v>
      </c>
    </row>
    <row r="608" spans="1:15" ht="15.75" x14ac:dyDescent="0.25">
      <c r="A608" s="5" t="s">
        <v>266</v>
      </c>
      <c r="B608" s="2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thickBot="1" x14ac:dyDescent="0.3">
      <c r="A609" s="1"/>
      <c r="B609" s="2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x14ac:dyDescent="0.25">
      <c r="A610" s="6" t="s">
        <v>2</v>
      </c>
      <c r="B610" s="7" t="s">
        <v>3</v>
      </c>
      <c r="C610" s="7" t="s">
        <v>4</v>
      </c>
      <c r="D610" s="8" t="s">
        <v>5</v>
      </c>
      <c r="E610" s="8"/>
      <c r="F610" s="8"/>
      <c r="G610" s="204" t="s">
        <v>6</v>
      </c>
      <c r="H610" s="8" t="s">
        <v>7</v>
      </c>
      <c r="I610" s="8"/>
      <c r="J610" s="8"/>
      <c r="K610" s="8"/>
      <c r="L610" s="8" t="s">
        <v>8</v>
      </c>
      <c r="M610" s="8"/>
      <c r="N610" s="8"/>
      <c r="O610" s="10"/>
    </row>
    <row r="611" spans="1:15" ht="32.25" thickBot="1" x14ac:dyDescent="0.3">
      <c r="A611" s="11"/>
      <c r="B611" s="12"/>
      <c r="C611" s="12"/>
      <c r="D611" s="13" t="s">
        <v>9</v>
      </c>
      <c r="E611" s="13" t="s">
        <v>10</v>
      </c>
      <c r="F611" s="13" t="s">
        <v>11</v>
      </c>
      <c r="G611" s="205"/>
      <c r="H611" s="13" t="s">
        <v>12</v>
      </c>
      <c r="I611" s="13" t="s">
        <v>13</v>
      </c>
      <c r="J611" s="13" t="s">
        <v>14</v>
      </c>
      <c r="K611" s="13" t="s">
        <v>15</v>
      </c>
      <c r="L611" s="13" t="s">
        <v>16</v>
      </c>
      <c r="M611" s="13" t="s">
        <v>17</v>
      </c>
      <c r="N611" s="13" t="s">
        <v>18</v>
      </c>
      <c r="O611" s="15" t="s">
        <v>19</v>
      </c>
    </row>
    <row r="612" spans="1:15" ht="16.5" thickTop="1" x14ac:dyDescent="0.25">
      <c r="A612" s="16" t="s">
        <v>20</v>
      </c>
      <c r="B612" s="17"/>
      <c r="C612" s="18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79"/>
    </row>
    <row r="613" spans="1:15" ht="63" x14ac:dyDescent="0.25">
      <c r="A613" s="21" t="s">
        <v>242</v>
      </c>
      <c r="B613" s="22" t="s">
        <v>243</v>
      </c>
      <c r="C613" s="23">
        <v>240</v>
      </c>
      <c r="D613" s="24">
        <v>12.42</v>
      </c>
      <c r="E613" s="24">
        <v>8.6999999999999993</v>
      </c>
      <c r="F613" s="24">
        <v>53.94</v>
      </c>
      <c r="G613" s="24">
        <v>307</v>
      </c>
      <c r="H613" s="24">
        <v>0.1772470588235294</v>
      </c>
      <c r="I613" s="24">
        <v>14</v>
      </c>
      <c r="J613" s="24">
        <v>285.60000000000002</v>
      </c>
      <c r="K613" s="24">
        <v>0.24</v>
      </c>
      <c r="L613" s="24">
        <v>101.58</v>
      </c>
      <c r="M613" s="24">
        <v>77.06</v>
      </c>
      <c r="N613" s="24">
        <v>52</v>
      </c>
      <c r="O613" s="53">
        <v>12</v>
      </c>
    </row>
    <row r="614" spans="1:15" ht="31.5" x14ac:dyDescent="0.25">
      <c r="A614" s="21" t="s">
        <v>169</v>
      </c>
      <c r="B614" s="22" t="s">
        <v>170</v>
      </c>
      <c r="C614" s="23">
        <v>60</v>
      </c>
      <c r="D614" s="24">
        <v>2.74</v>
      </c>
      <c r="E614" s="24">
        <v>10.039999999999999</v>
      </c>
      <c r="F614" s="24">
        <v>18</v>
      </c>
      <c r="G614" s="24">
        <v>207.52</v>
      </c>
      <c r="H614" s="24">
        <v>0.05</v>
      </c>
      <c r="I614" s="24">
        <v>0</v>
      </c>
      <c r="J614" s="24">
        <v>60</v>
      </c>
      <c r="K614" s="24">
        <v>0.3</v>
      </c>
      <c r="L614" s="24">
        <v>49.2</v>
      </c>
      <c r="M614" s="24">
        <v>13</v>
      </c>
      <c r="N614" s="24">
        <v>6.05</v>
      </c>
      <c r="O614" s="53">
        <v>1.28</v>
      </c>
    </row>
    <row r="615" spans="1:15" ht="60" x14ac:dyDescent="0.25">
      <c r="A615" s="21" t="s">
        <v>173</v>
      </c>
      <c r="B615" s="22" t="s">
        <v>174</v>
      </c>
      <c r="C615" s="23">
        <v>200</v>
      </c>
      <c r="D615" s="24">
        <v>3.2</v>
      </c>
      <c r="E615" s="24">
        <v>2.7</v>
      </c>
      <c r="F615" s="24">
        <v>15.9</v>
      </c>
      <c r="G615" s="24">
        <v>79</v>
      </c>
      <c r="H615" s="24">
        <v>0.04</v>
      </c>
      <c r="I615" s="24">
        <v>1.3</v>
      </c>
      <c r="J615" s="24">
        <v>0.02</v>
      </c>
      <c r="K615" s="24">
        <v>0</v>
      </c>
      <c r="L615" s="24">
        <v>126</v>
      </c>
      <c r="M615" s="24">
        <v>90</v>
      </c>
      <c r="N615" s="24">
        <v>14</v>
      </c>
      <c r="O615" s="136">
        <v>0.1</v>
      </c>
    </row>
    <row r="616" spans="1:15" ht="16.5" thickBot="1" x14ac:dyDescent="0.3">
      <c r="A616" s="30" t="s">
        <v>29</v>
      </c>
      <c r="B616" s="31"/>
      <c r="C616" s="189">
        <f>SUM(C613:C615)</f>
        <v>500</v>
      </c>
      <c r="D616" s="186">
        <f t="shared" ref="D616:O616" si="135">SUM(D613:D615)</f>
        <v>18.36</v>
      </c>
      <c r="E616" s="186">
        <f t="shared" si="135"/>
        <v>21.439999999999998</v>
      </c>
      <c r="F616" s="186">
        <f t="shared" si="135"/>
        <v>87.84</v>
      </c>
      <c r="G616" s="186">
        <f t="shared" si="135"/>
        <v>593.52</v>
      </c>
      <c r="H616" s="186">
        <f t="shared" si="135"/>
        <v>0.26724705882352939</v>
      </c>
      <c r="I616" s="186">
        <f t="shared" si="135"/>
        <v>15.3</v>
      </c>
      <c r="J616" s="186">
        <f t="shared" si="135"/>
        <v>345.62</v>
      </c>
      <c r="K616" s="186">
        <f t="shared" si="135"/>
        <v>0.54</v>
      </c>
      <c r="L616" s="186">
        <f t="shared" si="135"/>
        <v>276.77999999999997</v>
      </c>
      <c r="M616" s="186">
        <f t="shared" si="135"/>
        <v>180.06</v>
      </c>
      <c r="N616" s="186">
        <f t="shared" si="135"/>
        <v>72.05</v>
      </c>
      <c r="O616" s="186">
        <f t="shared" si="135"/>
        <v>13.379999999999999</v>
      </c>
    </row>
    <row r="617" spans="1:15" ht="16.5" thickTop="1" x14ac:dyDescent="0.25">
      <c r="A617" s="16" t="s">
        <v>30</v>
      </c>
      <c r="B617" s="17"/>
      <c r="C617" s="34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6"/>
    </row>
    <row r="618" spans="1:15" ht="31.5" x14ac:dyDescent="0.25">
      <c r="A618" s="21" t="s">
        <v>98</v>
      </c>
      <c r="B618" s="22" t="s">
        <v>99</v>
      </c>
      <c r="C618" s="23">
        <v>60</v>
      </c>
      <c r="D618" s="24">
        <v>1.2</v>
      </c>
      <c r="E618" s="24">
        <v>5.4</v>
      </c>
      <c r="F618" s="24">
        <v>5.12</v>
      </c>
      <c r="G618" s="24">
        <v>73.2</v>
      </c>
      <c r="H618" s="24">
        <v>0.01</v>
      </c>
      <c r="I618" s="24">
        <v>4.2</v>
      </c>
      <c r="J618" s="24">
        <v>0</v>
      </c>
      <c r="K618" s="24">
        <v>0</v>
      </c>
      <c r="L618" s="24">
        <v>24.6</v>
      </c>
      <c r="M618" s="24">
        <v>22.2</v>
      </c>
      <c r="N618" s="24">
        <v>9</v>
      </c>
      <c r="O618" s="53">
        <v>0.42</v>
      </c>
    </row>
    <row r="619" spans="1:15" ht="47.25" x14ac:dyDescent="0.25">
      <c r="A619" s="21" t="s">
        <v>244</v>
      </c>
      <c r="B619" s="22" t="s">
        <v>245</v>
      </c>
      <c r="C619" s="23">
        <v>230</v>
      </c>
      <c r="D619" s="24">
        <v>2.1160000000000001</v>
      </c>
      <c r="E619" s="24">
        <v>3.91</v>
      </c>
      <c r="F619" s="24">
        <v>13.914999999999999</v>
      </c>
      <c r="G619" s="24">
        <v>99.36</v>
      </c>
      <c r="H619" s="24">
        <v>0.1794</v>
      </c>
      <c r="I619" s="24">
        <v>7.9810000000000008</v>
      </c>
      <c r="J619" s="24">
        <v>104</v>
      </c>
      <c r="K619" s="24">
        <v>0.20699999999999999</v>
      </c>
      <c r="L619" s="24">
        <v>17.48</v>
      </c>
      <c r="M619" s="24">
        <v>59.33</v>
      </c>
      <c r="N619" s="24">
        <v>23.46</v>
      </c>
      <c r="O619" s="53">
        <v>0.24</v>
      </c>
    </row>
    <row r="620" spans="1:15" ht="63" x14ac:dyDescent="0.25">
      <c r="A620" s="47" t="s">
        <v>246</v>
      </c>
      <c r="B620" s="48" t="s">
        <v>247</v>
      </c>
      <c r="C620" s="49">
        <v>120</v>
      </c>
      <c r="D620" s="50">
        <v>14.86</v>
      </c>
      <c r="E620" s="50">
        <v>10.28</v>
      </c>
      <c r="F620" s="50">
        <v>7.92</v>
      </c>
      <c r="G620" s="50">
        <v>206.83</v>
      </c>
      <c r="H620" s="50">
        <v>0.03</v>
      </c>
      <c r="I620" s="50">
        <v>4.1500000000000004</v>
      </c>
      <c r="J620" s="50">
        <v>115</v>
      </c>
      <c r="K620" s="50">
        <v>1.35</v>
      </c>
      <c r="L620" s="50">
        <v>204.38</v>
      </c>
      <c r="M620" s="50">
        <v>143</v>
      </c>
      <c r="N620" s="50">
        <v>17.100000000000001</v>
      </c>
      <c r="O620" s="52">
        <v>13</v>
      </c>
    </row>
    <row r="621" spans="1:15" ht="31.5" x14ac:dyDescent="0.25">
      <c r="A621" s="206" t="s">
        <v>248</v>
      </c>
      <c r="B621" s="48" t="s">
        <v>183</v>
      </c>
      <c r="C621" s="49">
        <v>200</v>
      </c>
      <c r="D621" s="50">
        <v>3.61</v>
      </c>
      <c r="E621" s="50">
        <v>8.9700000000000006</v>
      </c>
      <c r="F621" s="50">
        <v>24.61</v>
      </c>
      <c r="G621" s="50">
        <v>189.11</v>
      </c>
      <c r="H621" s="50">
        <v>0.19</v>
      </c>
      <c r="I621" s="50">
        <v>0.9</v>
      </c>
      <c r="J621" s="50">
        <v>6.9000000000000006E-2</v>
      </c>
      <c r="K621" s="50">
        <v>0.2</v>
      </c>
      <c r="L621" s="50">
        <v>52</v>
      </c>
      <c r="M621" s="50">
        <v>114</v>
      </c>
      <c r="N621" s="50">
        <v>32</v>
      </c>
      <c r="O621" s="207">
        <v>4.1900000000000004</v>
      </c>
    </row>
    <row r="622" spans="1:15" ht="60" x14ac:dyDescent="0.25">
      <c r="A622" s="21" t="s">
        <v>25</v>
      </c>
      <c r="B622" s="22" t="s">
        <v>26</v>
      </c>
      <c r="C622" s="23">
        <v>90</v>
      </c>
      <c r="D622" s="24">
        <v>6.84</v>
      </c>
      <c r="E622" s="24">
        <v>0.72</v>
      </c>
      <c r="F622" s="24">
        <v>44.28</v>
      </c>
      <c r="G622" s="24">
        <v>211.5</v>
      </c>
      <c r="H622" s="24">
        <v>0.1</v>
      </c>
      <c r="I622" s="24">
        <v>0</v>
      </c>
      <c r="J622" s="24">
        <v>0</v>
      </c>
      <c r="K622" s="24">
        <v>0.99</v>
      </c>
      <c r="L622" s="24">
        <v>18</v>
      </c>
      <c r="M622" s="24">
        <v>58.5</v>
      </c>
      <c r="N622" s="24">
        <v>12.6</v>
      </c>
      <c r="O622" s="53">
        <v>0.99</v>
      </c>
    </row>
    <row r="623" spans="1:15" ht="51" x14ac:dyDescent="0.25">
      <c r="A623" s="154" t="s">
        <v>42</v>
      </c>
      <c r="B623" s="22" t="s">
        <v>126</v>
      </c>
      <c r="C623" s="23">
        <v>100</v>
      </c>
      <c r="D623" s="24">
        <v>0.8</v>
      </c>
      <c r="E623" s="24">
        <v>0.4</v>
      </c>
      <c r="F623" s="24">
        <v>8.1</v>
      </c>
      <c r="G623" s="24">
        <v>47</v>
      </c>
      <c r="H623" s="28">
        <v>0.02</v>
      </c>
      <c r="I623" s="28">
        <v>180</v>
      </c>
      <c r="J623" s="28">
        <v>0</v>
      </c>
      <c r="K623" s="28">
        <v>0.3</v>
      </c>
      <c r="L623" s="28">
        <v>40</v>
      </c>
      <c r="M623" s="28">
        <v>34</v>
      </c>
      <c r="N623" s="28">
        <v>25</v>
      </c>
      <c r="O623" s="208">
        <v>0.8</v>
      </c>
    </row>
    <row r="624" spans="1:15" ht="47.25" x14ac:dyDescent="0.25">
      <c r="A624" s="209" t="s">
        <v>78</v>
      </c>
      <c r="B624" s="210" t="s">
        <v>79</v>
      </c>
      <c r="C624" s="211">
        <v>200</v>
      </c>
      <c r="D624" s="212">
        <v>0.2</v>
      </c>
      <c r="E624" s="212">
        <v>0.1</v>
      </c>
      <c r="F624" s="87">
        <v>12.81</v>
      </c>
      <c r="G624" s="212">
        <v>44</v>
      </c>
      <c r="H624" s="212">
        <v>0.01</v>
      </c>
      <c r="I624" s="212">
        <v>28.4</v>
      </c>
      <c r="J624" s="212">
        <v>0</v>
      </c>
      <c r="K624" s="212">
        <v>0.1</v>
      </c>
      <c r="L624" s="212">
        <v>7.5</v>
      </c>
      <c r="M624" s="212">
        <v>6.4</v>
      </c>
      <c r="N624" s="212">
        <v>6.1</v>
      </c>
      <c r="O624" s="213">
        <v>0.28999999999999998</v>
      </c>
    </row>
    <row r="625" spans="1:15" ht="16.5" thickBot="1" x14ac:dyDescent="0.3">
      <c r="A625" s="30" t="s">
        <v>46</v>
      </c>
      <c r="B625" s="31"/>
      <c r="C625" s="70">
        <f t="shared" ref="C625:O625" si="136">SUM(C618:C624)</f>
        <v>1000</v>
      </c>
      <c r="D625" s="58">
        <f t="shared" si="136"/>
        <v>29.625999999999998</v>
      </c>
      <c r="E625" s="58">
        <f t="shared" si="136"/>
        <v>29.78</v>
      </c>
      <c r="F625" s="58">
        <f t="shared" si="136"/>
        <v>116.755</v>
      </c>
      <c r="G625" s="58">
        <f t="shared" si="136"/>
        <v>871</v>
      </c>
      <c r="H625" s="58">
        <f t="shared" si="136"/>
        <v>0.53939999999999999</v>
      </c>
      <c r="I625" s="58">
        <f t="shared" si="136"/>
        <v>225.631</v>
      </c>
      <c r="J625" s="58">
        <f t="shared" si="136"/>
        <v>219.06899999999999</v>
      </c>
      <c r="K625" s="58">
        <f t="shared" si="136"/>
        <v>3.1469999999999998</v>
      </c>
      <c r="L625" s="58">
        <f t="shared" si="136"/>
        <v>363.96</v>
      </c>
      <c r="M625" s="58">
        <f t="shared" si="136"/>
        <v>437.42999999999995</v>
      </c>
      <c r="N625" s="58">
        <f t="shared" si="136"/>
        <v>125.25999999999999</v>
      </c>
      <c r="O625" s="58">
        <f t="shared" si="136"/>
        <v>19.93</v>
      </c>
    </row>
    <row r="626" spans="1:15" ht="16.5" thickTop="1" x14ac:dyDescent="0.25">
      <c r="A626" s="60" t="s">
        <v>47</v>
      </c>
      <c r="B626" s="61"/>
      <c r="C626" s="62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214"/>
    </row>
    <row r="627" spans="1:15" ht="31.5" x14ac:dyDescent="0.25">
      <c r="A627" s="51" t="s">
        <v>249</v>
      </c>
      <c r="B627" s="48" t="s">
        <v>250</v>
      </c>
      <c r="C627" s="49">
        <v>180</v>
      </c>
      <c r="D627" s="50">
        <v>14.57</v>
      </c>
      <c r="E627" s="50">
        <v>18.64</v>
      </c>
      <c r="F627" s="50">
        <v>31.49</v>
      </c>
      <c r="G627" s="50">
        <v>359.08</v>
      </c>
      <c r="H627" s="50">
        <v>0.01</v>
      </c>
      <c r="I627" s="50">
        <v>0.25</v>
      </c>
      <c r="J627" s="50">
        <v>31.4</v>
      </c>
      <c r="K627" s="50">
        <v>0.25</v>
      </c>
      <c r="L627" s="50">
        <v>19</v>
      </c>
      <c r="M627" s="50">
        <v>23.5</v>
      </c>
      <c r="N627" s="50">
        <v>10</v>
      </c>
      <c r="O627" s="163">
        <v>1</v>
      </c>
    </row>
    <row r="628" spans="1:15" ht="60" x14ac:dyDescent="0.25">
      <c r="A628" s="21" t="s">
        <v>42</v>
      </c>
      <c r="B628" s="22" t="s">
        <v>251</v>
      </c>
      <c r="C628" s="23">
        <v>100</v>
      </c>
      <c r="D628" s="28">
        <v>0.6</v>
      </c>
      <c r="E628" s="28">
        <v>0.6</v>
      </c>
      <c r="F628" s="28">
        <v>15.4</v>
      </c>
      <c r="G628" s="28">
        <v>72</v>
      </c>
      <c r="H628" s="28">
        <v>0.05</v>
      </c>
      <c r="I628" s="28">
        <v>6</v>
      </c>
      <c r="J628" s="28">
        <v>0</v>
      </c>
      <c r="K628" s="28">
        <v>0.4</v>
      </c>
      <c r="L628" s="28">
        <v>30</v>
      </c>
      <c r="M628" s="28">
        <v>22</v>
      </c>
      <c r="N628" s="28">
        <v>17</v>
      </c>
      <c r="O628" s="54">
        <v>0.6</v>
      </c>
    </row>
    <row r="629" spans="1:15" ht="60" x14ac:dyDescent="0.25">
      <c r="A629" s="21" t="s">
        <v>40</v>
      </c>
      <c r="B629" s="22" t="s">
        <v>41</v>
      </c>
      <c r="C629" s="23">
        <v>40</v>
      </c>
      <c r="D629" s="24">
        <v>2.64</v>
      </c>
      <c r="E629" s="24">
        <v>0.48</v>
      </c>
      <c r="F629" s="24">
        <v>13.36</v>
      </c>
      <c r="G629" s="24">
        <v>69.599999999999994</v>
      </c>
      <c r="H629" s="24">
        <v>7.1999999999999995E-2</v>
      </c>
      <c r="I629" s="24">
        <v>0</v>
      </c>
      <c r="J629" s="24">
        <v>0</v>
      </c>
      <c r="K629" s="24">
        <v>0.56000000000000005</v>
      </c>
      <c r="L629" s="24">
        <v>14</v>
      </c>
      <c r="M629" s="24">
        <v>63.2</v>
      </c>
      <c r="N629" s="24">
        <v>18.8</v>
      </c>
      <c r="O629" s="53">
        <v>1.56</v>
      </c>
    </row>
    <row r="630" spans="1:15" ht="31.5" x14ac:dyDescent="0.25">
      <c r="A630" s="21" t="s">
        <v>106</v>
      </c>
      <c r="B630" s="66" t="s">
        <v>107</v>
      </c>
      <c r="C630" s="23">
        <v>200</v>
      </c>
      <c r="D630" s="24">
        <v>0.5</v>
      </c>
      <c r="E630" s="24">
        <v>0</v>
      </c>
      <c r="F630" s="24">
        <v>27</v>
      </c>
      <c r="G630" s="24">
        <v>110</v>
      </c>
      <c r="H630" s="24">
        <v>0.01</v>
      </c>
      <c r="I630" s="24">
        <v>0.5</v>
      </c>
      <c r="J630" s="24">
        <v>0</v>
      </c>
      <c r="K630" s="24">
        <v>0</v>
      </c>
      <c r="L630" s="24">
        <v>28</v>
      </c>
      <c r="M630" s="24">
        <v>19</v>
      </c>
      <c r="N630" s="24">
        <v>7</v>
      </c>
      <c r="O630" s="53">
        <v>0.14000000000000001</v>
      </c>
    </row>
    <row r="631" spans="1:15" ht="16.5" thickBot="1" x14ac:dyDescent="0.3">
      <c r="A631" s="56" t="s">
        <v>86</v>
      </c>
      <c r="B631" s="57"/>
      <c r="C631" s="70">
        <f t="shared" ref="C631:O631" si="137">SUM(C627:C630)</f>
        <v>520</v>
      </c>
      <c r="D631" s="58">
        <f t="shared" si="137"/>
        <v>18.309999999999999</v>
      </c>
      <c r="E631" s="58">
        <f t="shared" si="137"/>
        <v>19.720000000000002</v>
      </c>
      <c r="F631" s="58">
        <f t="shared" si="137"/>
        <v>87.25</v>
      </c>
      <c r="G631" s="58">
        <f t="shared" si="137"/>
        <v>610.67999999999995</v>
      </c>
      <c r="H631" s="58">
        <f t="shared" si="137"/>
        <v>0.14200000000000002</v>
      </c>
      <c r="I631" s="58">
        <f t="shared" si="137"/>
        <v>6.75</v>
      </c>
      <c r="J631" s="58">
        <f t="shared" si="137"/>
        <v>31.4</v>
      </c>
      <c r="K631" s="58">
        <f t="shared" si="137"/>
        <v>1.21</v>
      </c>
      <c r="L631" s="58">
        <f t="shared" si="137"/>
        <v>91</v>
      </c>
      <c r="M631" s="58">
        <f t="shared" si="137"/>
        <v>127.7</v>
      </c>
      <c r="N631" s="58">
        <f t="shared" si="137"/>
        <v>52.8</v>
      </c>
      <c r="O631" s="58">
        <f t="shared" si="137"/>
        <v>3.3000000000000003</v>
      </c>
    </row>
    <row r="632" spans="1:15" ht="16.5" thickTop="1" x14ac:dyDescent="0.25">
      <c r="A632" s="16" t="s">
        <v>54</v>
      </c>
      <c r="B632" s="17"/>
      <c r="C632" s="34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53"/>
    </row>
    <row r="633" spans="1:15" ht="60" x14ac:dyDescent="0.25">
      <c r="A633" s="26" t="s">
        <v>55</v>
      </c>
      <c r="B633" s="133" t="s">
        <v>162</v>
      </c>
      <c r="C633" s="23">
        <v>250</v>
      </c>
      <c r="D633" s="28">
        <v>7.25</v>
      </c>
      <c r="E633" s="28">
        <v>6.25</v>
      </c>
      <c r="F633" s="28">
        <v>10</v>
      </c>
      <c r="G633" s="28">
        <v>125</v>
      </c>
      <c r="H633" s="28">
        <v>0.1</v>
      </c>
      <c r="I633" s="28">
        <v>14.25</v>
      </c>
      <c r="J633" s="28">
        <v>0.05</v>
      </c>
      <c r="K633" s="28">
        <v>0</v>
      </c>
      <c r="L633" s="28">
        <v>300</v>
      </c>
      <c r="M633" s="28">
        <v>225</v>
      </c>
      <c r="N633" s="28">
        <v>35</v>
      </c>
      <c r="O633" s="29">
        <v>0.25</v>
      </c>
    </row>
    <row r="634" spans="1:15" ht="60" x14ac:dyDescent="0.25">
      <c r="A634" s="21" t="s">
        <v>252</v>
      </c>
      <c r="B634" s="68" t="s">
        <v>253</v>
      </c>
      <c r="C634" s="69">
        <v>50</v>
      </c>
      <c r="D634" s="50">
        <v>2.3050000000000002</v>
      </c>
      <c r="E634" s="50">
        <v>11.4</v>
      </c>
      <c r="F634" s="50">
        <v>30.77</v>
      </c>
      <c r="G634" s="50">
        <v>234.5</v>
      </c>
      <c r="H634" s="50">
        <v>0</v>
      </c>
      <c r="I634" s="50">
        <v>4.4999999999999998E-2</v>
      </c>
      <c r="J634" s="50">
        <v>0</v>
      </c>
      <c r="K634" s="50">
        <v>0</v>
      </c>
      <c r="L634" s="50">
        <v>12.1</v>
      </c>
      <c r="M634" s="50">
        <v>0</v>
      </c>
      <c r="N634" s="50">
        <v>2.15</v>
      </c>
      <c r="O634" s="52">
        <v>0.23</v>
      </c>
    </row>
    <row r="635" spans="1:15" ht="16.5" thickBot="1" x14ac:dyDescent="0.3">
      <c r="A635" s="56" t="s">
        <v>59</v>
      </c>
      <c r="B635" s="57"/>
      <c r="C635" s="190">
        <f>SUM(C633:C634)</f>
        <v>300</v>
      </c>
      <c r="D635" s="58">
        <f>SUM(D633:D634)</f>
        <v>9.5549999999999997</v>
      </c>
      <c r="E635" s="58">
        <f t="shared" ref="E635:O635" si="138">SUM(E633:E634)</f>
        <v>17.649999999999999</v>
      </c>
      <c r="F635" s="58">
        <f t="shared" si="138"/>
        <v>40.769999999999996</v>
      </c>
      <c r="G635" s="58">
        <f t="shared" si="138"/>
        <v>359.5</v>
      </c>
      <c r="H635" s="58">
        <f t="shared" si="138"/>
        <v>0.1</v>
      </c>
      <c r="I635" s="58">
        <f t="shared" si="138"/>
        <v>14.295</v>
      </c>
      <c r="J635" s="58">
        <f t="shared" si="138"/>
        <v>0.05</v>
      </c>
      <c r="K635" s="58">
        <f t="shared" si="138"/>
        <v>0</v>
      </c>
      <c r="L635" s="58">
        <f t="shared" si="138"/>
        <v>312.10000000000002</v>
      </c>
      <c r="M635" s="58">
        <f t="shared" si="138"/>
        <v>225</v>
      </c>
      <c r="N635" s="58">
        <f t="shared" si="138"/>
        <v>37.15</v>
      </c>
      <c r="O635" s="58">
        <f t="shared" si="138"/>
        <v>0.48</v>
      </c>
    </row>
    <row r="636" spans="1:15" ht="17.25" thickTop="1" thickBot="1" x14ac:dyDescent="0.3">
      <c r="A636" s="215" t="s">
        <v>254</v>
      </c>
      <c r="B636" s="216"/>
      <c r="C636" s="217"/>
      <c r="D636" s="71">
        <f t="shared" ref="D636:O636" si="139">D616+D625+D631</f>
        <v>66.295999999999992</v>
      </c>
      <c r="E636" s="71">
        <f t="shared" si="139"/>
        <v>70.94</v>
      </c>
      <c r="F636" s="71">
        <f t="shared" si="139"/>
        <v>291.84500000000003</v>
      </c>
      <c r="G636" s="71">
        <f t="shared" si="139"/>
        <v>2075.1999999999998</v>
      </c>
      <c r="H636" s="71">
        <f t="shared" si="139"/>
        <v>0.9486470588235294</v>
      </c>
      <c r="I636" s="71">
        <f t="shared" si="139"/>
        <v>247.68100000000001</v>
      </c>
      <c r="J636" s="71">
        <f t="shared" si="139"/>
        <v>596.08899999999994</v>
      </c>
      <c r="K636" s="71">
        <f t="shared" si="139"/>
        <v>4.8970000000000002</v>
      </c>
      <c r="L636" s="71">
        <f t="shared" si="139"/>
        <v>731.74</v>
      </c>
      <c r="M636" s="71">
        <f t="shared" si="139"/>
        <v>745.19</v>
      </c>
      <c r="N636" s="71">
        <f t="shared" si="139"/>
        <v>250.11</v>
      </c>
      <c r="O636" s="71">
        <f t="shared" si="139"/>
        <v>36.61</v>
      </c>
    </row>
    <row r="637" spans="1:15" ht="17.25" thickTop="1" thickBot="1" x14ac:dyDescent="0.3">
      <c r="A637" s="100" t="s">
        <v>255</v>
      </c>
      <c r="B637" s="101"/>
      <c r="C637" s="102"/>
      <c r="D637" s="71">
        <f t="shared" ref="D637:O637" si="140">D616+D625+D635</f>
        <v>57.540999999999997</v>
      </c>
      <c r="E637" s="71">
        <f t="shared" si="140"/>
        <v>68.87</v>
      </c>
      <c r="F637" s="71">
        <f t="shared" si="140"/>
        <v>245.36500000000001</v>
      </c>
      <c r="G637" s="71">
        <f t="shared" si="140"/>
        <v>1824.02</v>
      </c>
      <c r="H637" s="71">
        <f t="shared" si="140"/>
        <v>0.90664705882352936</v>
      </c>
      <c r="I637" s="71">
        <f t="shared" si="140"/>
        <v>255.226</v>
      </c>
      <c r="J637" s="71">
        <f t="shared" si="140"/>
        <v>564.73899999999992</v>
      </c>
      <c r="K637" s="71">
        <f t="shared" si="140"/>
        <v>3.6869999999999998</v>
      </c>
      <c r="L637" s="71">
        <f t="shared" si="140"/>
        <v>952.84</v>
      </c>
      <c r="M637" s="71">
        <f t="shared" si="140"/>
        <v>842.49</v>
      </c>
      <c r="N637" s="71">
        <f t="shared" si="140"/>
        <v>234.46</v>
      </c>
      <c r="O637" s="71">
        <f t="shared" si="140"/>
        <v>33.79</v>
      </c>
    </row>
    <row r="638" spans="1:15" ht="17.25" thickTop="1" thickBot="1" x14ac:dyDescent="0.3">
      <c r="A638" s="218" t="s">
        <v>256</v>
      </c>
      <c r="B638" s="219"/>
      <c r="C638" s="77"/>
      <c r="D638" s="78">
        <f t="shared" ref="D638:O638" si="141">D616+D625+D631+D635</f>
        <v>75.850999999999999</v>
      </c>
      <c r="E638" s="78">
        <f t="shared" si="141"/>
        <v>88.59</v>
      </c>
      <c r="F638" s="78">
        <f t="shared" si="141"/>
        <v>332.61500000000001</v>
      </c>
      <c r="G638" s="78">
        <f t="shared" si="141"/>
        <v>2434.6999999999998</v>
      </c>
      <c r="H638" s="78">
        <f t="shared" si="141"/>
        <v>1.0486470588235295</v>
      </c>
      <c r="I638" s="78">
        <f t="shared" si="141"/>
        <v>261.976</v>
      </c>
      <c r="J638" s="78">
        <f t="shared" si="141"/>
        <v>596.1389999999999</v>
      </c>
      <c r="K638" s="78">
        <f t="shared" si="141"/>
        <v>4.8970000000000002</v>
      </c>
      <c r="L638" s="78">
        <f t="shared" si="141"/>
        <v>1043.8400000000001</v>
      </c>
      <c r="M638" s="78">
        <f t="shared" si="141"/>
        <v>970.19</v>
      </c>
      <c r="N638" s="78">
        <f t="shared" si="141"/>
        <v>287.26</v>
      </c>
      <c r="O638" s="78">
        <f t="shared" si="141"/>
        <v>37.089999999999996</v>
      </c>
    </row>
    <row r="639" spans="1:1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</sheetData>
  <mergeCells count="362">
    <mergeCell ref="A637:C637"/>
    <mergeCell ref="A638:B638"/>
    <mergeCell ref="A625:B625"/>
    <mergeCell ref="A626:B626"/>
    <mergeCell ref="A631:B631"/>
    <mergeCell ref="A632:B632"/>
    <mergeCell ref="A635:B635"/>
    <mergeCell ref="A636:C636"/>
    <mergeCell ref="G610:G611"/>
    <mergeCell ref="H610:K610"/>
    <mergeCell ref="L610:O610"/>
    <mergeCell ref="A612:B612"/>
    <mergeCell ref="A616:B616"/>
    <mergeCell ref="A617:B617"/>
    <mergeCell ref="A605:C605"/>
    <mergeCell ref="A606:B606"/>
    <mergeCell ref="A610:A611"/>
    <mergeCell ref="B610:B611"/>
    <mergeCell ref="C610:C611"/>
    <mergeCell ref="D610:F610"/>
    <mergeCell ref="A593:B593"/>
    <mergeCell ref="A594:B594"/>
    <mergeCell ref="A599:B599"/>
    <mergeCell ref="A600:B600"/>
    <mergeCell ref="A603:B603"/>
    <mergeCell ref="A604:C604"/>
    <mergeCell ref="G578:G579"/>
    <mergeCell ref="H578:K578"/>
    <mergeCell ref="L578:O578"/>
    <mergeCell ref="A580:B580"/>
    <mergeCell ref="A585:B585"/>
    <mergeCell ref="A586:B586"/>
    <mergeCell ref="A573:C573"/>
    <mergeCell ref="A574:B574"/>
    <mergeCell ref="A578:A579"/>
    <mergeCell ref="B578:B579"/>
    <mergeCell ref="C578:C579"/>
    <mergeCell ref="D578:F578"/>
    <mergeCell ref="A561:B561"/>
    <mergeCell ref="A562:B562"/>
    <mergeCell ref="A567:B567"/>
    <mergeCell ref="A568:B568"/>
    <mergeCell ref="A571:B571"/>
    <mergeCell ref="A572:C572"/>
    <mergeCell ref="G547:G548"/>
    <mergeCell ref="H547:K547"/>
    <mergeCell ref="L547:O547"/>
    <mergeCell ref="A549:B549"/>
    <mergeCell ref="A553:B553"/>
    <mergeCell ref="A554:B554"/>
    <mergeCell ref="A542:C542"/>
    <mergeCell ref="A543:B543"/>
    <mergeCell ref="A547:A548"/>
    <mergeCell ref="B547:B548"/>
    <mergeCell ref="C547:C548"/>
    <mergeCell ref="D547:F547"/>
    <mergeCell ref="A530:B530"/>
    <mergeCell ref="A531:B531"/>
    <mergeCell ref="A536:B536"/>
    <mergeCell ref="A537:B537"/>
    <mergeCell ref="A540:B540"/>
    <mergeCell ref="A541:C541"/>
    <mergeCell ref="G515:G516"/>
    <mergeCell ref="H515:K515"/>
    <mergeCell ref="L515:O515"/>
    <mergeCell ref="A517:B517"/>
    <mergeCell ref="A521:B521"/>
    <mergeCell ref="A522:B522"/>
    <mergeCell ref="A510:C510"/>
    <mergeCell ref="A511:B511"/>
    <mergeCell ref="A515:A516"/>
    <mergeCell ref="B515:B516"/>
    <mergeCell ref="C515:C516"/>
    <mergeCell ref="D515:F515"/>
    <mergeCell ref="A498:B498"/>
    <mergeCell ref="A499:B499"/>
    <mergeCell ref="A504:B504"/>
    <mergeCell ref="A505:B505"/>
    <mergeCell ref="A508:B508"/>
    <mergeCell ref="A509:C509"/>
    <mergeCell ref="G482:G483"/>
    <mergeCell ref="H482:K482"/>
    <mergeCell ref="L482:O482"/>
    <mergeCell ref="A484:B484"/>
    <mergeCell ref="A489:B489"/>
    <mergeCell ref="A490:B490"/>
    <mergeCell ref="A477:C477"/>
    <mergeCell ref="A478:B478"/>
    <mergeCell ref="A482:A483"/>
    <mergeCell ref="B482:B483"/>
    <mergeCell ref="C482:C483"/>
    <mergeCell ref="D482:F482"/>
    <mergeCell ref="A465:B465"/>
    <mergeCell ref="A466:B466"/>
    <mergeCell ref="A471:B471"/>
    <mergeCell ref="A472:B472"/>
    <mergeCell ref="A475:B475"/>
    <mergeCell ref="A476:C476"/>
    <mergeCell ref="G450:G451"/>
    <mergeCell ref="H450:K450"/>
    <mergeCell ref="L450:O450"/>
    <mergeCell ref="A452:B452"/>
    <mergeCell ref="A456:B456"/>
    <mergeCell ref="A457:B457"/>
    <mergeCell ref="A445:C445"/>
    <mergeCell ref="A446:B446"/>
    <mergeCell ref="A450:A451"/>
    <mergeCell ref="B450:B451"/>
    <mergeCell ref="C450:C451"/>
    <mergeCell ref="D450:F450"/>
    <mergeCell ref="A433:B433"/>
    <mergeCell ref="A434:B434"/>
    <mergeCell ref="A439:B439"/>
    <mergeCell ref="A440:B440"/>
    <mergeCell ref="A443:B443"/>
    <mergeCell ref="A444:C444"/>
    <mergeCell ref="G418:G419"/>
    <mergeCell ref="H418:K418"/>
    <mergeCell ref="L418:O418"/>
    <mergeCell ref="A420:B420"/>
    <mergeCell ref="A425:B425"/>
    <mergeCell ref="A426:B426"/>
    <mergeCell ref="A413:C413"/>
    <mergeCell ref="A414:B414"/>
    <mergeCell ref="A418:A419"/>
    <mergeCell ref="B418:B419"/>
    <mergeCell ref="C418:C419"/>
    <mergeCell ref="D418:F418"/>
    <mergeCell ref="A401:B401"/>
    <mergeCell ref="A402:B402"/>
    <mergeCell ref="A407:B407"/>
    <mergeCell ref="A408:B408"/>
    <mergeCell ref="A411:B411"/>
    <mergeCell ref="A412:C412"/>
    <mergeCell ref="G387:G388"/>
    <mergeCell ref="H387:K387"/>
    <mergeCell ref="L387:O387"/>
    <mergeCell ref="A389:B389"/>
    <mergeCell ref="A393:B393"/>
    <mergeCell ref="A394:B394"/>
    <mergeCell ref="A382:C382"/>
    <mergeCell ref="A383:B383"/>
    <mergeCell ref="A387:A388"/>
    <mergeCell ref="B387:B388"/>
    <mergeCell ref="C387:C388"/>
    <mergeCell ref="D387:F387"/>
    <mergeCell ref="A370:B370"/>
    <mergeCell ref="A371:B371"/>
    <mergeCell ref="A376:B376"/>
    <mergeCell ref="A377:B377"/>
    <mergeCell ref="A380:B380"/>
    <mergeCell ref="A381:C381"/>
    <mergeCell ref="H355:K355"/>
    <mergeCell ref="L355:O355"/>
    <mergeCell ref="A357:B357"/>
    <mergeCell ref="A362:B362"/>
    <mergeCell ref="A363:B363"/>
    <mergeCell ref="A369:B369"/>
    <mergeCell ref="A352:B352"/>
    <mergeCell ref="A355:A356"/>
    <mergeCell ref="B355:B356"/>
    <mergeCell ref="C355:C356"/>
    <mergeCell ref="D355:F355"/>
    <mergeCell ref="G355:G356"/>
    <mergeCell ref="A340:B340"/>
    <mergeCell ref="A345:B345"/>
    <mergeCell ref="A346:B346"/>
    <mergeCell ref="A349:B349"/>
    <mergeCell ref="A350:C350"/>
    <mergeCell ref="A351:C351"/>
    <mergeCell ref="H323:K323"/>
    <mergeCell ref="L323:O323"/>
    <mergeCell ref="A325:B325"/>
    <mergeCell ref="A330:B330"/>
    <mergeCell ref="A331:B331"/>
    <mergeCell ref="A339:B339"/>
    <mergeCell ref="A319:B319"/>
    <mergeCell ref="A323:A324"/>
    <mergeCell ref="B323:B324"/>
    <mergeCell ref="C323:C324"/>
    <mergeCell ref="D323:F323"/>
    <mergeCell ref="G323:G324"/>
    <mergeCell ref="A307:B307"/>
    <mergeCell ref="A312:B312"/>
    <mergeCell ref="A313:B313"/>
    <mergeCell ref="A316:B316"/>
    <mergeCell ref="A317:C317"/>
    <mergeCell ref="A318:C318"/>
    <mergeCell ref="H291:K291"/>
    <mergeCell ref="L291:O291"/>
    <mergeCell ref="A293:B293"/>
    <mergeCell ref="A297:B297"/>
    <mergeCell ref="A298:B298"/>
    <mergeCell ref="A306:B306"/>
    <mergeCell ref="A287:B287"/>
    <mergeCell ref="A291:A292"/>
    <mergeCell ref="B291:B292"/>
    <mergeCell ref="C291:C292"/>
    <mergeCell ref="D291:F291"/>
    <mergeCell ref="G291:G292"/>
    <mergeCell ref="A275:B275"/>
    <mergeCell ref="A280:B280"/>
    <mergeCell ref="A281:B281"/>
    <mergeCell ref="A284:B284"/>
    <mergeCell ref="A285:C285"/>
    <mergeCell ref="A286:C286"/>
    <mergeCell ref="H259:K259"/>
    <mergeCell ref="L259:O259"/>
    <mergeCell ref="A261:B261"/>
    <mergeCell ref="A266:B266"/>
    <mergeCell ref="A267:B267"/>
    <mergeCell ref="A274:B274"/>
    <mergeCell ref="A255:B255"/>
    <mergeCell ref="A259:A260"/>
    <mergeCell ref="B259:B260"/>
    <mergeCell ref="C259:C260"/>
    <mergeCell ref="D259:F259"/>
    <mergeCell ref="G259:G260"/>
    <mergeCell ref="A243:B243"/>
    <mergeCell ref="A248:B248"/>
    <mergeCell ref="A249:B249"/>
    <mergeCell ref="A252:B252"/>
    <mergeCell ref="A253:C253"/>
    <mergeCell ref="A254:C254"/>
    <mergeCell ref="H228:K228"/>
    <mergeCell ref="L228:O228"/>
    <mergeCell ref="A230:B230"/>
    <mergeCell ref="A234:B234"/>
    <mergeCell ref="A235:B235"/>
    <mergeCell ref="A242:B242"/>
    <mergeCell ref="A224:B224"/>
    <mergeCell ref="A228:A229"/>
    <mergeCell ref="B228:B229"/>
    <mergeCell ref="C228:C229"/>
    <mergeCell ref="D228:F228"/>
    <mergeCell ref="G228:G229"/>
    <mergeCell ref="A212:B212"/>
    <mergeCell ref="A217:B217"/>
    <mergeCell ref="A218:B218"/>
    <mergeCell ref="A221:B221"/>
    <mergeCell ref="A222:C222"/>
    <mergeCell ref="A223:C223"/>
    <mergeCell ref="H196:K196"/>
    <mergeCell ref="L196:O196"/>
    <mergeCell ref="A198:B198"/>
    <mergeCell ref="A202:B202"/>
    <mergeCell ref="A203:B203"/>
    <mergeCell ref="A211:B211"/>
    <mergeCell ref="A192:B192"/>
    <mergeCell ref="A196:A197"/>
    <mergeCell ref="B196:B197"/>
    <mergeCell ref="C196:C197"/>
    <mergeCell ref="D196:F196"/>
    <mergeCell ref="G196:G197"/>
    <mergeCell ref="A180:B180"/>
    <mergeCell ref="A185:B185"/>
    <mergeCell ref="A186:B186"/>
    <mergeCell ref="A189:B189"/>
    <mergeCell ref="A190:C190"/>
    <mergeCell ref="A191:C191"/>
    <mergeCell ref="H163:K163"/>
    <mergeCell ref="L163:O163"/>
    <mergeCell ref="A165:B165"/>
    <mergeCell ref="A170:B170"/>
    <mergeCell ref="A171:B171"/>
    <mergeCell ref="A179:B179"/>
    <mergeCell ref="A159:B159"/>
    <mergeCell ref="A163:A164"/>
    <mergeCell ref="B163:B164"/>
    <mergeCell ref="C163:C164"/>
    <mergeCell ref="D163:F163"/>
    <mergeCell ref="G163:G164"/>
    <mergeCell ref="A147:B147"/>
    <mergeCell ref="A152:B152"/>
    <mergeCell ref="A153:B153"/>
    <mergeCell ref="A156:B156"/>
    <mergeCell ref="A157:C157"/>
    <mergeCell ref="A158:C158"/>
    <mergeCell ref="H131:K131"/>
    <mergeCell ref="L131:O131"/>
    <mergeCell ref="A133:B133"/>
    <mergeCell ref="A137:B137"/>
    <mergeCell ref="A138:B138"/>
    <mergeCell ref="A146:B146"/>
    <mergeCell ref="A127:B127"/>
    <mergeCell ref="A131:A132"/>
    <mergeCell ref="B131:B132"/>
    <mergeCell ref="C131:C132"/>
    <mergeCell ref="D131:F131"/>
    <mergeCell ref="G131:G132"/>
    <mergeCell ref="A115:B115"/>
    <mergeCell ref="A120:B120"/>
    <mergeCell ref="A121:B121"/>
    <mergeCell ref="A124:B124"/>
    <mergeCell ref="A125:C125"/>
    <mergeCell ref="A126:C126"/>
    <mergeCell ref="H99:K99"/>
    <mergeCell ref="L99:O99"/>
    <mergeCell ref="A101:B101"/>
    <mergeCell ref="A106:B106"/>
    <mergeCell ref="A107:B107"/>
    <mergeCell ref="A114:B114"/>
    <mergeCell ref="A95:B95"/>
    <mergeCell ref="A99:A100"/>
    <mergeCell ref="B99:B100"/>
    <mergeCell ref="C99:C100"/>
    <mergeCell ref="D99:F99"/>
    <mergeCell ref="G99:G100"/>
    <mergeCell ref="A83:B83"/>
    <mergeCell ref="A88:B88"/>
    <mergeCell ref="A89:B89"/>
    <mergeCell ref="A92:B92"/>
    <mergeCell ref="A93:C93"/>
    <mergeCell ref="A94:C94"/>
    <mergeCell ref="H68:K68"/>
    <mergeCell ref="L68:O68"/>
    <mergeCell ref="A70:B70"/>
    <mergeCell ref="A74:B74"/>
    <mergeCell ref="A75:B75"/>
    <mergeCell ref="A82:B82"/>
    <mergeCell ref="A64:B64"/>
    <mergeCell ref="A68:A69"/>
    <mergeCell ref="B68:B69"/>
    <mergeCell ref="C68:C69"/>
    <mergeCell ref="D68:F68"/>
    <mergeCell ref="G68:G69"/>
    <mergeCell ref="A52:B52"/>
    <mergeCell ref="A57:B57"/>
    <mergeCell ref="A58:B58"/>
    <mergeCell ref="A61:B61"/>
    <mergeCell ref="A62:C62"/>
    <mergeCell ref="A63:C63"/>
    <mergeCell ref="L36:O36"/>
    <mergeCell ref="A38:B38"/>
    <mergeCell ref="A43:B43"/>
    <mergeCell ref="A44:B44"/>
    <mergeCell ref="A50:B50"/>
    <mergeCell ref="A51:B51"/>
    <mergeCell ref="A36:A37"/>
    <mergeCell ref="B36:B37"/>
    <mergeCell ref="C36:C37"/>
    <mergeCell ref="D36:F36"/>
    <mergeCell ref="G36:G37"/>
    <mergeCell ref="H36:K36"/>
    <mergeCell ref="A26:B26"/>
    <mergeCell ref="A27:B27"/>
    <mergeCell ref="A30:B30"/>
    <mergeCell ref="A31:C31"/>
    <mergeCell ref="A32:C32"/>
    <mergeCell ref="A33:B33"/>
    <mergeCell ref="L4:O4"/>
    <mergeCell ref="A6:B6"/>
    <mergeCell ref="A11:B11"/>
    <mergeCell ref="A12:B12"/>
    <mergeCell ref="A20:B20"/>
    <mergeCell ref="A21:B21"/>
    <mergeCell ref="A4:A5"/>
    <mergeCell ref="B4:B5"/>
    <mergeCell ref="C4:C5"/>
    <mergeCell ref="D4:F4"/>
    <mergeCell ref="G4:G5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2023-12-08T11:58:32Z</dcterms:modified>
</cp:coreProperties>
</file>